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New folder (5)/"/>
    </mc:Choice>
  </mc:AlternateContent>
  <xr:revisionPtr revIDLastSave="0" documentId="8_{8E767839-0B26-43C7-B05F-97440F38E05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Overview Budget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e" sheetId="7" r:id="rId7"/>
    <sheet name="July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>
    <definedName name="valuevx">'Overview Budget'!$A$2</definedName>
  </definedNames>
  <calcPr calcId="191029"/>
</workbook>
</file>

<file path=xl/calcChain.xml><?xml version="1.0" encoding="utf-8"?>
<calcChain xmlns="http://schemas.openxmlformats.org/spreadsheetml/2006/main">
  <c r="M5" i="1" l="1"/>
  <c r="M6" i="1"/>
  <c r="M7" i="1"/>
  <c r="L5" i="1"/>
  <c r="L6" i="1"/>
  <c r="L7" i="1"/>
  <c r="K5" i="1"/>
  <c r="K6" i="1"/>
  <c r="K7" i="1"/>
  <c r="J5" i="1"/>
  <c r="J6" i="1"/>
  <c r="J7" i="1"/>
  <c r="I5" i="1"/>
  <c r="I6" i="1"/>
  <c r="I7" i="1"/>
  <c r="H5" i="1"/>
  <c r="H6" i="1"/>
  <c r="H7" i="1"/>
  <c r="G5" i="1"/>
  <c r="G6" i="1"/>
  <c r="F5" i="1"/>
  <c r="F6" i="1"/>
  <c r="F7" i="1"/>
  <c r="E5" i="1"/>
  <c r="E6" i="1"/>
  <c r="E7" i="1"/>
  <c r="D5" i="1"/>
  <c r="D6" i="1"/>
  <c r="D7" i="1"/>
  <c r="C5" i="1"/>
  <c r="C6" i="1"/>
  <c r="C7" i="1"/>
  <c r="C4" i="1"/>
  <c r="E4" i="1"/>
  <c r="F4" i="1"/>
  <c r="I4" i="1"/>
  <c r="J4" i="1"/>
  <c r="K4" i="1"/>
  <c r="M4" i="1"/>
  <c r="A103" i="13"/>
  <c r="E102" i="13"/>
  <c r="E101" i="13"/>
  <c r="E100" i="13"/>
  <c r="E103" i="13" s="1"/>
  <c r="E105" i="13" s="1"/>
  <c r="A97" i="13"/>
  <c r="E96" i="13"/>
  <c r="B96" i="13"/>
  <c r="F96" i="13" s="1"/>
  <c r="E95" i="13"/>
  <c r="B95" i="13"/>
  <c r="E94" i="13"/>
  <c r="B94" i="13"/>
  <c r="F94" i="13" s="1"/>
  <c r="E93" i="13"/>
  <c r="B93" i="13"/>
  <c r="F93" i="13" s="1"/>
  <c r="E92" i="13"/>
  <c r="B92" i="13"/>
  <c r="F92" i="13" s="1"/>
  <c r="E91" i="13"/>
  <c r="B91" i="13"/>
  <c r="E90" i="13"/>
  <c r="B90" i="13"/>
  <c r="F90" i="13" s="1"/>
  <c r="E89" i="13"/>
  <c r="B89" i="13"/>
  <c r="F89" i="13" s="1"/>
  <c r="E88" i="13"/>
  <c r="B88" i="13"/>
  <c r="F88" i="13" s="1"/>
  <c r="E87" i="13"/>
  <c r="B87" i="13"/>
  <c r="E86" i="13"/>
  <c r="E97" i="13" s="1"/>
  <c r="B86" i="13"/>
  <c r="A83" i="13"/>
  <c r="E82" i="13"/>
  <c r="B82" i="13"/>
  <c r="F82" i="13" s="1"/>
  <c r="E81" i="13"/>
  <c r="B81" i="13"/>
  <c r="E80" i="13"/>
  <c r="B80" i="13"/>
  <c r="F80" i="13" s="1"/>
  <c r="E79" i="13"/>
  <c r="E83" i="13" s="1"/>
  <c r="B79" i="13"/>
  <c r="F79" i="13" s="1"/>
  <c r="A76" i="13"/>
  <c r="E75" i="13"/>
  <c r="B75" i="13"/>
  <c r="F75" i="13" s="1"/>
  <c r="E74" i="13"/>
  <c r="B74" i="13"/>
  <c r="F74" i="13" s="1"/>
  <c r="E73" i="13"/>
  <c r="B73" i="13"/>
  <c r="F73" i="13" s="1"/>
  <c r="E72" i="13"/>
  <c r="B72" i="13"/>
  <c r="E71" i="13"/>
  <c r="B71" i="13"/>
  <c r="F71" i="13" s="1"/>
  <c r="A68" i="13"/>
  <c r="E67" i="13"/>
  <c r="B67" i="13"/>
  <c r="E66" i="13"/>
  <c r="B66" i="13"/>
  <c r="F66" i="13" s="1"/>
  <c r="E65" i="13"/>
  <c r="B65" i="13"/>
  <c r="F65" i="13" s="1"/>
  <c r="E64" i="13"/>
  <c r="B64" i="13"/>
  <c r="F64" i="13" s="1"/>
  <c r="E63" i="13"/>
  <c r="E62" i="13"/>
  <c r="A59" i="13"/>
  <c r="E58" i="13"/>
  <c r="B58" i="13"/>
  <c r="F58" i="13" s="1"/>
  <c r="E57" i="13"/>
  <c r="B57" i="13"/>
  <c r="E56" i="13"/>
  <c r="E59" i="13" s="1"/>
  <c r="B56" i="13"/>
  <c r="A53" i="13"/>
  <c r="E52" i="13"/>
  <c r="B52" i="13"/>
  <c r="F52" i="13" s="1"/>
  <c r="E51" i="13"/>
  <c r="B51" i="13"/>
  <c r="E50" i="13"/>
  <c r="B50" i="13"/>
  <c r="F50" i="13" s="1"/>
  <c r="E49" i="13"/>
  <c r="E53" i="13" s="1"/>
  <c r="A46" i="13"/>
  <c r="E45" i="13"/>
  <c r="B45" i="13"/>
  <c r="F45" i="13" s="1"/>
  <c r="E44" i="13"/>
  <c r="E43" i="13"/>
  <c r="B43" i="13"/>
  <c r="F43" i="13" s="1"/>
  <c r="E42" i="13"/>
  <c r="E41" i="13"/>
  <c r="B41" i="13"/>
  <c r="F41" i="13" s="1"/>
  <c r="E40" i="13"/>
  <c r="B40" i="13"/>
  <c r="F40" i="13" s="1"/>
  <c r="E39" i="13"/>
  <c r="B39" i="13"/>
  <c r="F39" i="13" s="1"/>
  <c r="E38" i="13"/>
  <c r="E37" i="13"/>
  <c r="D34" i="13"/>
  <c r="C34" i="13"/>
  <c r="A34" i="13"/>
  <c r="E33" i="13"/>
  <c r="B33" i="13"/>
  <c r="E32" i="13"/>
  <c r="E31" i="13"/>
  <c r="B31" i="13"/>
  <c r="F31" i="13" s="1"/>
  <c r="E30" i="13"/>
  <c r="B30" i="13"/>
  <c r="F30" i="13" s="1"/>
  <c r="E29" i="13"/>
  <c r="E28" i="13"/>
  <c r="B28" i="13"/>
  <c r="F28" i="13" s="1"/>
  <c r="E27" i="13"/>
  <c r="B27" i="13"/>
  <c r="F27" i="13" s="1"/>
  <c r="E26" i="13"/>
  <c r="E25" i="13"/>
  <c r="E34" i="13" s="1"/>
  <c r="D22" i="13"/>
  <c r="C22" i="13"/>
  <c r="A22" i="13"/>
  <c r="B21" i="13"/>
  <c r="F21" i="13" s="1"/>
  <c r="B20" i="13"/>
  <c r="F20" i="13" s="1"/>
  <c r="B19" i="13"/>
  <c r="F19" i="13" s="1"/>
  <c r="E18" i="13"/>
  <c r="B18" i="13"/>
  <c r="F18" i="13" s="1"/>
  <c r="E17" i="13"/>
  <c r="B17" i="13"/>
  <c r="F17" i="13" s="1"/>
  <c r="E16" i="13"/>
  <c r="B16" i="13"/>
  <c r="F16" i="13" s="1"/>
  <c r="E15" i="13"/>
  <c r="B15" i="13"/>
  <c r="E14" i="13"/>
  <c r="E22" i="13" s="1"/>
  <c r="B14" i="13"/>
  <c r="D11" i="13"/>
  <c r="C11" i="13"/>
  <c r="A11" i="13"/>
  <c r="E10" i="13"/>
  <c r="B10" i="13"/>
  <c r="E9" i="13"/>
  <c r="E8" i="13"/>
  <c r="E7" i="13"/>
  <c r="E6" i="13"/>
  <c r="B6" i="13"/>
  <c r="E5" i="13"/>
  <c r="B5" i="13"/>
  <c r="F5" i="13" s="1"/>
  <c r="E4" i="13"/>
  <c r="E11" i="13" s="1"/>
  <c r="A103" i="12"/>
  <c r="E102" i="12"/>
  <c r="E101" i="12"/>
  <c r="E100" i="12"/>
  <c r="E103" i="12" s="1"/>
  <c r="E105" i="12" s="1"/>
  <c r="A97" i="12"/>
  <c r="E96" i="12"/>
  <c r="B96" i="12"/>
  <c r="E95" i="12"/>
  <c r="B95" i="12"/>
  <c r="E94" i="12"/>
  <c r="B94" i="12"/>
  <c r="F94" i="12" s="1"/>
  <c r="E93" i="12"/>
  <c r="B93" i="12"/>
  <c r="F93" i="12" s="1"/>
  <c r="E92" i="12"/>
  <c r="B92" i="12"/>
  <c r="F92" i="12" s="1"/>
  <c r="E91" i="12"/>
  <c r="B91" i="12"/>
  <c r="E90" i="12"/>
  <c r="B90" i="12"/>
  <c r="F90" i="12" s="1"/>
  <c r="E89" i="12"/>
  <c r="B89" i="12"/>
  <c r="F89" i="12" s="1"/>
  <c r="E88" i="12"/>
  <c r="B88" i="12"/>
  <c r="F88" i="12" s="1"/>
  <c r="E87" i="12"/>
  <c r="B87" i="12"/>
  <c r="E86" i="12"/>
  <c r="E97" i="12" s="1"/>
  <c r="B86" i="12"/>
  <c r="A83" i="12"/>
  <c r="E82" i="12"/>
  <c r="B82" i="12"/>
  <c r="F82" i="12" s="1"/>
  <c r="E81" i="12"/>
  <c r="B81" i="12"/>
  <c r="E80" i="12"/>
  <c r="B80" i="12"/>
  <c r="F80" i="12" s="1"/>
  <c r="E79" i="12"/>
  <c r="E83" i="12" s="1"/>
  <c r="B79" i="12"/>
  <c r="F79" i="12" s="1"/>
  <c r="A76" i="12"/>
  <c r="E75" i="12"/>
  <c r="B75" i="12"/>
  <c r="F75" i="12" s="1"/>
  <c r="E74" i="12"/>
  <c r="B74" i="12"/>
  <c r="F74" i="12" s="1"/>
  <c r="E73" i="12"/>
  <c r="B73" i="12"/>
  <c r="F73" i="12" s="1"/>
  <c r="E72" i="12"/>
  <c r="B72" i="12"/>
  <c r="E71" i="12"/>
  <c r="B71" i="12"/>
  <c r="F71" i="12" s="1"/>
  <c r="A68" i="12"/>
  <c r="E67" i="12"/>
  <c r="B67" i="12"/>
  <c r="E66" i="12"/>
  <c r="B66" i="12"/>
  <c r="F66" i="12" s="1"/>
  <c r="E65" i="12"/>
  <c r="B65" i="12"/>
  <c r="F65" i="12" s="1"/>
  <c r="E64" i="12"/>
  <c r="B64" i="12"/>
  <c r="F64" i="12" s="1"/>
  <c r="E63" i="12"/>
  <c r="E62" i="12"/>
  <c r="A59" i="12"/>
  <c r="E58" i="12"/>
  <c r="B58" i="12"/>
  <c r="F58" i="12" s="1"/>
  <c r="E57" i="12"/>
  <c r="B57" i="12"/>
  <c r="E56" i="12"/>
  <c r="E59" i="12" s="1"/>
  <c r="B56" i="12"/>
  <c r="A53" i="12"/>
  <c r="E52" i="12"/>
  <c r="B52" i="12"/>
  <c r="F52" i="12" s="1"/>
  <c r="E51" i="12"/>
  <c r="B51" i="12"/>
  <c r="E50" i="12"/>
  <c r="E53" i="12" s="1"/>
  <c r="B50" i="12"/>
  <c r="F50" i="12" s="1"/>
  <c r="E49" i="12"/>
  <c r="A46" i="12"/>
  <c r="E45" i="12"/>
  <c r="B45" i="12"/>
  <c r="F45" i="12" s="1"/>
  <c r="E44" i="12"/>
  <c r="E43" i="12"/>
  <c r="B43" i="12"/>
  <c r="F43" i="12" s="1"/>
  <c r="E42" i="12"/>
  <c r="E41" i="12"/>
  <c r="B41" i="12"/>
  <c r="F41" i="12" s="1"/>
  <c r="E40" i="12"/>
  <c r="B40" i="12"/>
  <c r="F40" i="12" s="1"/>
  <c r="E39" i="12"/>
  <c r="B39" i="12"/>
  <c r="F39" i="12" s="1"/>
  <c r="E38" i="12"/>
  <c r="E37" i="12"/>
  <c r="D34" i="12"/>
  <c r="C34" i="12"/>
  <c r="A34" i="12"/>
  <c r="E33" i="12"/>
  <c r="B33" i="12"/>
  <c r="E32" i="12"/>
  <c r="E31" i="12"/>
  <c r="B31" i="12"/>
  <c r="F31" i="12" s="1"/>
  <c r="E30" i="12"/>
  <c r="B30" i="12"/>
  <c r="F30" i="12" s="1"/>
  <c r="E29" i="12"/>
  <c r="E28" i="12"/>
  <c r="B28" i="12"/>
  <c r="F28" i="12" s="1"/>
  <c r="E27" i="12"/>
  <c r="B27" i="12"/>
  <c r="F27" i="12" s="1"/>
  <c r="E26" i="12"/>
  <c r="E25" i="12"/>
  <c r="D22" i="12"/>
  <c r="C22" i="12"/>
  <c r="A22" i="12"/>
  <c r="B21" i="12"/>
  <c r="F21" i="12" s="1"/>
  <c r="B20" i="12"/>
  <c r="F20" i="12" s="1"/>
  <c r="B19" i="12"/>
  <c r="F19" i="12" s="1"/>
  <c r="E18" i="12"/>
  <c r="B18" i="12"/>
  <c r="F18" i="12" s="1"/>
  <c r="E17" i="12"/>
  <c r="B17" i="12"/>
  <c r="F17" i="12" s="1"/>
  <c r="E16" i="12"/>
  <c r="B16" i="12"/>
  <c r="F16" i="12" s="1"/>
  <c r="E15" i="12"/>
  <c r="B15" i="12"/>
  <c r="E14" i="12"/>
  <c r="E22" i="12" s="1"/>
  <c r="B14" i="12"/>
  <c r="D11" i="12"/>
  <c r="C11" i="12"/>
  <c r="A11" i="12"/>
  <c r="E10" i="12"/>
  <c r="B10" i="12"/>
  <c r="E9" i="12"/>
  <c r="E8" i="12"/>
  <c r="E7" i="12"/>
  <c r="E6" i="12"/>
  <c r="B6" i="12"/>
  <c r="E5" i="12"/>
  <c r="B5" i="12"/>
  <c r="F5" i="12" s="1"/>
  <c r="E4" i="12"/>
  <c r="E11" i="12" s="1"/>
  <c r="A103" i="11"/>
  <c r="E102" i="11"/>
  <c r="E101" i="11"/>
  <c r="E100" i="11"/>
  <c r="E103" i="11" s="1"/>
  <c r="E105" i="11" s="1"/>
  <c r="A97" i="11"/>
  <c r="E96" i="11"/>
  <c r="B96" i="11"/>
  <c r="F96" i="11" s="1"/>
  <c r="E95" i="11"/>
  <c r="B95" i="11"/>
  <c r="E94" i="11"/>
  <c r="B94" i="11"/>
  <c r="F94" i="11" s="1"/>
  <c r="E93" i="11"/>
  <c r="B93" i="11"/>
  <c r="F93" i="11" s="1"/>
  <c r="E92" i="11"/>
  <c r="B92" i="11"/>
  <c r="F92" i="11" s="1"/>
  <c r="E91" i="11"/>
  <c r="B91" i="11"/>
  <c r="E90" i="11"/>
  <c r="B90" i="11"/>
  <c r="F90" i="11" s="1"/>
  <c r="E89" i="11"/>
  <c r="B89" i="11"/>
  <c r="F89" i="11" s="1"/>
  <c r="E88" i="11"/>
  <c r="B88" i="11"/>
  <c r="F88" i="11" s="1"/>
  <c r="E87" i="11"/>
  <c r="B87" i="11"/>
  <c r="E86" i="11"/>
  <c r="E97" i="11" s="1"/>
  <c r="B86" i="11"/>
  <c r="A83" i="11"/>
  <c r="E82" i="11"/>
  <c r="B82" i="11"/>
  <c r="F82" i="11" s="1"/>
  <c r="E81" i="11"/>
  <c r="B81" i="11"/>
  <c r="E80" i="11"/>
  <c r="B80" i="11"/>
  <c r="F80" i="11" s="1"/>
  <c r="E79" i="11"/>
  <c r="E83" i="11" s="1"/>
  <c r="B79" i="11"/>
  <c r="F79" i="11" s="1"/>
  <c r="A76" i="11"/>
  <c r="E75" i="11"/>
  <c r="B75" i="11"/>
  <c r="F75" i="11" s="1"/>
  <c r="E74" i="11"/>
  <c r="B74" i="11"/>
  <c r="F74" i="11" s="1"/>
  <c r="E73" i="11"/>
  <c r="B73" i="11"/>
  <c r="F73" i="11" s="1"/>
  <c r="E72" i="11"/>
  <c r="B72" i="11"/>
  <c r="E71" i="11"/>
  <c r="B71" i="11"/>
  <c r="A68" i="11"/>
  <c r="E67" i="11"/>
  <c r="B67" i="11"/>
  <c r="E66" i="11"/>
  <c r="B66" i="11"/>
  <c r="F66" i="11" s="1"/>
  <c r="E65" i="11"/>
  <c r="B65" i="11"/>
  <c r="F65" i="11" s="1"/>
  <c r="E64" i="11"/>
  <c r="B64" i="11"/>
  <c r="F64" i="11" s="1"/>
  <c r="E63" i="11"/>
  <c r="E62" i="11"/>
  <c r="A59" i="11"/>
  <c r="E58" i="11"/>
  <c r="B58" i="11"/>
  <c r="F58" i="11" s="1"/>
  <c r="E57" i="11"/>
  <c r="B57" i="11"/>
  <c r="E56" i="11"/>
  <c r="E59" i="11" s="1"/>
  <c r="B56" i="11"/>
  <c r="A53" i="11"/>
  <c r="E52" i="11"/>
  <c r="B52" i="11"/>
  <c r="F52" i="11" s="1"/>
  <c r="E51" i="11"/>
  <c r="B51" i="11"/>
  <c r="E50" i="11"/>
  <c r="B50" i="11"/>
  <c r="F50" i="11" s="1"/>
  <c r="E49" i="11"/>
  <c r="E53" i="11" s="1"/>
  <c r="A46" i="11"/>
  <c r="E45" i="11"/>
  <c r="B45" i="11"/>
  <c r="F45" i="11" s="1"/>
  <c r="E44" i="11"/>
  <c r="E43" i="11"/>
  <c r="B43" i="11"/>
  <c r="F43" i="11" s="1"/>
  <c r="E42" i="11"/>
  <c r="E41" i="11"/>
  <c r="B41" i="11"/>
  <c r="F41" i="11" s="1"/>
  <c r="E40" i="11"/>
  <c r="B40" i="11"/>
  <c r="F40" i="11" s="1"/>
  <c r="E39" i="11"/>
  <c r="B39" i="11"/>
  <c r="F39" i="11" s="1"/>
  <c r="E38" i="11"/>
  <c r="E37" i="11"/>
  <c r="D34" i="11"/>
  <c r="C34" i="11"/>
  <c r="A34" i="11"/>
  <c r="E33" i="11"/>
  <c r="B33" i="11"/>
  <c r="E32" i="11"/>
  <c r="E31" i="11"/>
  <c r="B31" i="11"/>
  <c r="F31" i="11" s="1"/>
  <c r="E30" i="11"/>
  <c r="B30" i="11"/>
  <c r="F30" i="11" s="1"/>
  <c r="E29" i="11"/>
  <c r="E28" i="11"/>
  <c r="B28" i="11"/>
  <c r="F28" i="11" s="1"/>
  <c r="E27" i="11"/>
  <c r="B27" i="11"/>
  <c r="F27" i="11" s="1"/>
  <c r="E26" i="11"/>
  <c r="E25" i="11"/>
  <c r="E34" i="11" s="1"/>
  <c r="D22" i="11"/>
  <c r="C22" i="11"/>
  <c r="A22" i="11"/>
  <c r="B21" i="11"/>
  <c r="F21" i="11" s="1"/>
  <c r="B20" i="11"/>
  <c r="F20" i="11" s="1"/>
  <c r="B19" i="11"/>
  <c r="F19" i="11" s="1"/>
  <c r="E18" i="11"/>
  <c r="B18" i="11"/>
  <c r="F18" i="11" s="1"/>
  <c r="E17" i="11"/>
  <c r="B17" i="11"/>
  <c r="F17" i="11" s="1"/>
  <c r="E16" i="11"/>
  <c r="B16" i="11"/>
  <c r="F16" i="11" s="1"/>
  <c r="E15" i="11"/>
  <c r="B15" i="11"/>
  <c r="E14" i="11"/>
  <c r="E22" i="11" s="1"/>
  <c r="B14" i="11"/>
  <c r="D11" i="11"/>
  <c r="C11" i="11"/>
  <c r="A11" i="11"/>
  <c r="E10" i="11"/>
  <c r="B10" i="11"/>
  <c r="E9" i="11"/>
  <c r="E8" i="11"/>
  <c r="E7" i="11"/>
  <c r="E6" i="11"/>
  <c r="B6" i="11"/>
  <c r="E5" i="11"/>
  <c r="B5" i="11"/>
  <c r="F5" i="11" s="1"/>
  <c r="E4" i="11"/>
  <c r="E11" i="11" s="1"/>
  <c r="A103" i="10"/>
  <c r="E102" i="10"/>
  <c r="E101" i="10"/>
  <c r="E100" i="10"/>
  <c r="E103" i="10" s="1"/>
  <c r="E105" i="10" s="1"/>
  <c r="A97" i="10"/>
  <c r="E96" i="10"/>
  <c r="B96" i="10"/>
  <c r="E95" i="10"/>
  <c r="B95" i="10"/>
  <c r="E94" i="10"/>
  <c r="B94" i="10"/>
  <c r="F94" i="10" s="1"/>
  <c r="E93" i="10"/>
  <c r="B93" i="10"/>
  <c r="E92" i="10"/>
  <c r="B92" i="10"/>
  <c r="F92" i="10" s="1"/>
  <c r="E91" i="10"/>
  <c r="B91" i="10"/>
  <c r="F91" i="10" s="1"/>
  <c r="E90" i="10"/>
  <c r="B90" i="10"/>
  <c r="F90" i="10" s="1"/>
  <c r="E89" i="10"/>
  <c r="B89" i="10"/>
  <c r="E88" i="10"/>
  <c r="B88" i="10"/>
  <c r="F88" i="10" s="1"/>
  <c r="E87" i="10"/>
  <c r="B87" i="10"/>
  <c r="F87" i="10" s="1"/>
  <c r="E86" i="10"/>
  <c r="E97" i="10" s="1"/>
  <c r="B86" i="10"/>
  <c r="A83" i="10"/>
  <c r="E82" i="10"/>
  <c r="B82" i="10"/>
  <c r="F82" i="10" s="1"/>
  <c r="E81" i="10"/>
  <c r="B81" i="10"/>
  <c r="F81" i="10" s="1"/>
  <c r="E80" i="10"/>
  <c r="B80" i="10"/>
  <c r="F80" i="10" s="1"/>
  <c r="E79" i="10"/>
  <c r="E83" i="10" s="1"/>
  <c r="B79" i="10"/>
  <c r="A76" i="10"/>
  <c r="E75" i="10"/>
  <c r="B75" i="10"/>
  <c r="F75" i="10" s="1"/>
  <c r="E74" i="10"/>
  <c r="B74" i="10"/>
  <c r="F74" i="10" s="1"/>
  <c r="E73" i="10"/>
  <c r="B73" i="10"/>
  <c r="F73" i="10" s="1"/>
  <c r="E72" i="10"/>
  <c r="B72" i="10"/>
  <c r="F72" i="10" s="1"/>
  <c r="E71" i="10"/>
  <c r="B71" i="10"/>
  <c r="F71" i="10" s="1"/>
  <c r="A68" i="10"/>
  <c r="E67" i="10"/>
  <c r="B67" i="10"/>
  <c r="F67" i="10" s="1"/>
  <c r="E66" i="10"/>
  <c r="B66" i="10"/>
  <c r="F66" i="10" s="1"/>
  <c r="E65" i="10"/>
  <c r="B65" i="10"/>
  <c r="F65" i="10" s="1"/>
  <c r="E64" i="10"/>
  <c r="B64" i="10"/>
  <c r="F64" i="10" s="1"/>
  <c r="E63" i="10"/>
  <c r="E62" i="10"/>
  <c r="A59" i="10"/>
  <c r="E58" i="10"/>
  <c r="B58" i="10"/>
  <c r="F58" i="10" s="1"/>
  <c r="E57" i="10"/>
  <c r="E59" i="10" s="1"/>
  <c r="B57" i="10"/>
  <c r="F57" i="10" s="1"/>
  <c r="E56" i="10"/>
  <c r="B56" i="10"/>
  <c r="A53" i="10"/>
  <c r="E52" i="10"/>
  <c r="B52" i="10"/>
  <c r="F52" i="10" s="1"/>
  <c r="E51" i="10"/>
  <c r="E53" i="10" s="1"/>
  <c r="B51" i="10"/>
  <c r="F51" i="10" s="1"/>
  <c r="E50" i="10"/>
  <c r="B50" i="10"/>
  <c r="E49" i="10"/>
  <c r="A46" i="10"/>
  <c r="E45" i="10"/>
  <c r="B45" i="10"/>
  <c r="F45" i="10" s="1"/>
  <c r="E44" i="10"/>
  <c r="E43" i="10"/>
  <c r="B43" i="10"/>
  <c r="F43" i="10" s="1"/>
  <c r="E42" i="10"/>
  <c r="E41" i="10"/>
  <c r="B41" i="10"/>
  <c r="F41" i="10" s="1"/>
  <c r="E40" i="10"/>
  <c r="B40" i="10"/>
  <c r="F40" i="10" s="1"/>
  <c r="E39" i="10"/>
  <c r="B39" i="10"/>
  <c r="F39" i="10" s="1"/>
  <c r="E38" i="10"/>
  <c r="E37" i="10"/>
  <c r="D34" i="10"/>
  <c r="C34" i="10"/>
  <c r="A34" i="10"/>
  <c r="E33" i="10"/>
  <c r="B33" i="10"/>
  <c r="F33" i="10" s="1"/>
  <c r="E32" i="10"/>
  <c r="E31" i="10"/>
  <c r="B31" i="10"/>
  <c r="F31" i="10" s="1"/>
  <c r="E30" i="10"/>
  <c r="B30" i="10"/>
  <c r="F30" i="10" s="1"/>
  <c r="E29" i="10"/>
  <c r="E28" i="10"/>
  <c r="B28" i="10"/>
  <c r="F28" i="10" s="1"/>
  <c r="E27" i="10"/>
  <c r="B27" i="10"/>
  <c r="F27" i="10" s="1"/>
  <c r="E26" i="10"/>
  <c r="E25" i="10"/>
  <c r="E34" i="10" s="1"/>
  <c r="D22" i="10"/>
  <c r="C22" i="10"/>
  <c r="A22" i="10"/>
  <c r="B21" i="10"/>
  <c r="F21" i="10" s="1"/>
  <c r="B20" i="10"/>
  <c r="F20" i="10" s="1"/>
  <c r="B19" i="10"/>
  <c r="F19" i="10" s="1"/>
  <c r="E18" i="10"/>
  <c r="B18" i="10"/>
  <c r="F18" i="10" s="1"/>
  <c r="E17" i="10"/>
  <c r="B17" i="10"/>
  <c r="F17" i="10" s="1"/>
  <c r="E16" i="10"/>
  <c r="B16" i="10"/>
  <c r="F16" i="10" s="1"/>
  <c r="E15" i="10"/>
  <c r="B15" i="10"/>
  <c r="F15" i="10" s="1"/>
  <c r="E14" i="10"/>
  <c r="E22" i="10" s="1"/>
  <c r="B14" i="10"/>
  <c r="D11" i="10"/>
  <c r="C11" i="10"/>
  <c r="A11" i="10"/>
  <c r="E10" i="10"/>
  <c r="B10" i="10"/>
  <c r="F10" i="10" s="1"/>
  <c r="E9" i="10"/>
  <c r="E8" i="10"/>
  <c r="E7" i="10"/>
  <c r="E6" i="10"/>
  <c r="B6" i="10"/>
  <c r="F6" i="10" s="1"/>
  <c r="E5" i="10"/>
  <c r="B5" i="10"/>
  <c r="E4" i="10"/>
  <c r="E11" i="10" s="1"/>
  <c r="A103" i="9"/>
  <c r="E102" i="9"/>
  <c r="E101" i="9"/>
  <c r="E100" i="9"/>
  <c r="E103" i="9" s="1"/>
  <c r="A97" i="9"/>
  <c r="E96" i="9"/>
  <c r="B96" i="9"/>
  <c r="F96" i="9" s="1"/>
  <c r="E95" i="9"/>
  <c r="B95" i="9"/>
  <c r="E94" i="9"/>
  <c r="B94" i="9"/>
  <c r="F94" i="9" s="1"/>
  <c r="E93" i="9"/>
  <c r="B93" i="9"/>
  <c r="F93" i="9" s="1"/>
  <c r="E92" i="9"/>
  <c r="B92" i="9"/>
  <c r="F92" i="9" s="1"/>
  <c r="E91" i="9"/>
  <c r="B91" i="9"/>
  <c r="F91" i="9" s="1"/>
  <c r="E90" i="9"/>
  <c r="B90" i="9"/>
  <c r="F90" i="9" s="1"/>
  <c r="E89" i="9"/>
  <c r="B89" i="9"/>
  <c r="F89" i="9" s="1"/>
  <c r="E88" i="9"/>
  <c r="B88" i="9"/>
  <c r="F88" i="9" s="1"/>
  <c r="E87" i="9"/>
  <c r="B87" i="9"/>
  <c r="F87" i="9" s="1"/>
  <c r="E86" i="9"/>
  <c r="E97" i="9" s="1"/>
  <c r="B86" i="9"/>
  <c r="A83" i="9"/>
  <c r="E82" i="9"/>
  <c r="B82" i="9"/>
  <c r="F82" i="9" s="1"/>
  <c r="E81" i="9"/>
  <c r="B81" i="9"/>
  <c r="F81" i="9" s="1"/>
  <c r="E80" i="9"/>
  <c r="B80" i="9"/>
  <c r="F80" i="9" s="1"/>
  <c r="E79" i="9"/>
  <c r="E83" i="9" s="1"/>
  <c r="B79" i="9"/>
  <c r="F79" i="9" s="1"/>
  <c r="A76" i="9"/>
  <c r="E75" i="9"/>
  <c r="B75" i="9"/>
  <c r="F75" i="9" s="1"/>
  <c r="E74" i="9"/>
  <c r="B74" i="9"/>
  <c r="F74" i="9" s="1"/>
  <c r="E73" i="9"/>
  <c r="B73" i="9"/>
  <c r="F73" i="9" s="1"/>
  <c r="E72" i="9"/>
  <c r="B72" i="9"/>
  <c r="F72" i="9" s="1"/>
  <c r="E71" i="9"/>
  <c r="B71" i="9"/>
  <c r="F71" i="9" s="1"/>
  <c r="A68" i="9"/>
  <c r="E67" i="9"/>
  <c r="B67" i="9"/>
  <c r="F67" i="9" s="1"/>
  <c r="E66" i="9"/>
  <c r="B66" i="9"/>
  <c r="F66" i="9" s="1"/>
  <c r="E65" i="9"/>
  <c r="B65" i="9"/>
  <c r="F65" i="9" s="1"/>
  <c r="E64" i="9"/>
  <c r="B64" i="9"/>
  <c r="F64" i="9" s="1"/>
  <c r="E63" i="9"/>
  <c r="E62" i="9"/>
  <c r="A59" i="9"/>
  <c r="E58" i="9"/>
  <c r="B58" i="9"/>
  <c r="F58" i="9" s="1"/>
  <c r="E57" i="9"/>
  <c r="E59" i="9" s="1"/>
  <c r="B57" i="9"/>
  <c r="F57" i="9" s="1"/>
  <c r="E56" i="9"/>
  <c r="B56" i="9"/>
  <c r="A53" i="9"/>
  <c r="E52" i="9"/>
  <c r="B52" i="9"/>
  <c r="F52" i="9" s="1"/>
  <c r="E51" i="9"/>
  <c r="E53" i="9" s="1"/>
  <c r="B51" i="9"/>
  <c r="F51" i="9" s="1"/>
  <c r="E50" i="9"/>
  <c r="B50" i="9"/>
  <c r="F50" i="9" s="1"/>
  <c r="E49" i="9"/>
  <c r="A46" i="9"/>
  <c r="E45" i="9"/>
  <c r="B45" i="9"/>
  <c r="F45" i="9" s="1"/>
  <c r="E44" i="9"/>
  <c r="E43" i="9"/>
  <c r="B43" i="9"/>
  <c r="F43" i="9" s="1"/>
  <c r="E42" i="9"/>
  <c r="E41" i="9"/>
  <c r="B41" i="9"/>
  <c r="F41" i="9" s="1"/>
  <c r="E40" i="9"/>
  <c r="B40" i="9"/>
  <c r="F40" i="9" s="1"/>
  <c r="E39" i="9"/>
  <c r="B39" i="9"/>
  <c r="F39" i="9" s="1"/>
  <c r="E38" i="9"/>
  <c r="E37" i="9"/>
  <c r="D34" i="9"/>
  <c r="C34" i="9"/>
  <c r="A34" i="9"/>
  <c r="E33" i="9"/>
  <c r="B33" i="9"/>
  <c r="F33" i="9" s="1"/>
  <c r="E32" i="9"/>
  <c r="E31" i="9"/>
  <c r="B31" i="9"/>
  <c r="F31" i="9" s="1"/>
  <c r="E30" i="9"/>
  <c r="B30" i="9"/>
  <c r="F30" i="9" s="1"/>
  <c r="E29" i="9"/>
  <c r="E28" i="9"/>
  <c r="B28" i="9"/>
  <c r="F28" i="9" s="1"/>
  <c r="E27" i="9"/>
  <c r="B27" i="9"/>
  <c r="F27" i="9" s="1"/>
  <c r="E26" i="9"/>
  <c r="E25" i="9"/>
  <c r="E34" i="9" s="1"/>
  <c r="D22" i="9"/>
  <c r="C22" i="9"/>
  <c r="A22" i="9"/>
  <c r="B21" i="9"/>
  <c r="F21" i="9" s="1"/>
  <c r="B20" i="9"/>
  <c r="F20" i="9" s="1"/>
  <c r="B19" i="9"/>
  <c r="F19" i="9" s="1"/>
  <c r="E18" i="9"/>
  <c r="B18" i="9"/>
  <c r="F18" i="9" s="1"/>
  <c r="E17" i="9"/>
  <c r="B17" i="9"/>
  <c r="F17" i="9" s="1"/>
  <c r="E16" i="9"/>
  <c r="B16" i="9"/>
  <c r="F16" i="9" s="1"/>
  <c r="E15" i="9"/>
  <c r="B15" i="9"/>
  <c r="F15" i="9" s="1"/>
  <c r="E14" i="9"/>
  <c r="E22" i="9" s="1"/>
  <c r="B14" i="9"/>
  <c r="D11" i="9"/>
  <c r="C11" i="9"/>
  <c r="A11" i="9"/>
  <c r="E10" i="9"/>
  <c r="B10" i="9"/>
  <c r="F10" i="9" s="1"/>
  <c r="E9" i="9"/>
  <c r="E8" i="9"/>
  <c r="E7" i="9"/>
  <c r="E6" i="9"/>
  <c r="B6" i="9"/>
  <c r="F6" i="9" s="1"/>
  <c r="E5" i="9"/>
  <c r="B5" i="9"/>
  <c r="E4" i="9"/>
  <c r="E11" i="9" s="1"/>
  <c r="A103" i="8"/>
  <c r="E102" i="8"/>
  <c r="E101" i="8"/>
  <c r="E100" i="8"/>
  <c r="E103" i="8" s="1"/>
  <c r="A97" i="8"/>
  <c r="E96" i="8"/>
  <c r="B96" i="8"/>
  <c r="F96" i="8" s="1"/>
  <c r="E95" i="8"/>
  <c r="B95" i="8"/>
  <c r="E94" i="8"/>
  <c r="B94" i="8"/>
  <c r="F94" i="8" s="1"/>
  <c r="E93" i="8"/>
  <c r="B93" i="8"/>
  <c r="F93" i="8" s="1"/>
  <c r="E92" i="8"/>
  <c r="B92" i="8"/>
  <c r="F92" i="8" s="1"/>
  <c r="E91" i="8"/>
  <c r="B91" i="8"/>
  <c r="E90" i="8"/>
  <c r="B90" i="8"/>
  <c r="F90" i="8" s="1"/>
  <c r="E89" i="8"/>
  <c r="B89" i="8"/>
  <c r="F89" i="8" s="1"/>
  <c r="E88" i="8"/>
  <c r="B88" i="8"/>
  <c r="F88" i="8" s="1"/>
  <c r="E87" i="8"/>
  <c r="B87" i="8"/>
  <c r="E86" i="8"/>
  <c r="E97" i="8" s="1"/>
  <c r="B86" i="8"/>
  <c r="A83" i="8"/>
  <c r="E82" i="8"/>
  <c r="B82" i="8"/>
  <c r="F82" i="8" s="1"/>
  <c r="E81" i="8"/>
  <c r="B81" i="8"/>
  <c r="E80" i="8"/>
  <c r="B80" i="8"/>
  <c r="F80" i="8" s="1"/>
  <c r="E79" i="8"/>
  <c r="E83" i="8" s="1"/>
  <c r="B79" i="8"/>
  <c r="F79" i="8" s="1"/>
  <c r="A76" i="8"/>
  <c r="E75" i="8"/>
  <c r="B75" i="8"/>
  <c r="F75" i="8" s="1"/>
  <c r="E74" i="8"/>
  <c r="B74" i="8"/>
  <c r="F74" i="8" s="1"/>
  <c r="E73" i="8"/>
  <c r="B73" i="8"/>
  <c r="F73" i="8" s="1"/>
  <c r="E72" i="8"/>
  <c r="B72" i="8"/>
  <c r="E71" i="8"/>
  <c r="B71" i="8"/>
  <c r="A68" i="8"/>
  <c r="E67" i="8"/>
  <c r="B67" i="8"/>
  <c r="E66" i="8"/>
  <c r="B66" i="8"/>
  <c r="F66" i="8" s="1"/>
  <c r="E65" i="8"/>
  <c r="B65" i="8"/>
  <c r="F65" i="8" s="1"/>
  <c r="E64" i="8"/>
  <c r="B64" i="8"/>
  <c r="F64" i="8" s="1"/>
  <c r="E63" i="8"/>
  <c r="E62" i="8"/>
  <c r="A59" i="8"/>
  <c r="E58" i="8"/>
  <c r="B58" i="8"/>
  <c r="F58" i="8" s="1"/>
  <c r="E57" i="8"/>
  <c r="B57" i="8"/>
  <c r="E56" i="8"/>
  <c r="E59" i="8" s="1"/>
  <c r="B56" i="8"/>
  <c r="A53" i="8"/>
  <c r="E52" i="8"/>
  <c r="B52" i="8"/>
  <c r="F52" i="8" s="1"/>
  <c r="E51" i="8"/>
  <c r="B51" i="8"/>
  <c r="E50" i="8"/>
  <c r="E53" i="8" s="1"/>
  <c r="B50" i="8"/>
  <c r="F50" i="8" s="1"/>
  <c r="E49" i="8"/>
  <c r="A46" i="8"/>
  <c r="E45" i="8"/>
  <c r="B45" i="8"/>
  <c r="F45" i="8" s="1"/>
  <c r="E44" i="8"/>
  <c r="E43" i="8"/>
  <c r="B43" i="8"/>
  <c r="F43" i="8" s="1"/>
  <c r="E42" i="8"/>
  <c r="E41" i="8"/>
  <c r="B41" i="8"/>
  <c r="F41" i="8" s="1"/>
  <c r="E40" i="8"/>
  <c r="B40" i="8"/>
  <c r="F40" i="8" s="1"/>
  <c r="E39" i="8"/>
  <c r="B39" i="8"/>
  <c r="F39" i="8" s="1"/>
  <c r="E38" i="8"/>
  <c r="E37" i="8"/>
  <c r="D34" i="8"/>
  <c r="C34" i="8"/>
  <c r="A34" i="8"/>
  <c r="E33" i="8"/>
  <c r="B33" i="8"/>
  <c r="E32" i="8"/>
  <c r="E31" i="8"/>
  <c r="B31" i="8"/>
  <c r="F31" i="8" s="1"/>
  <c r="E30" i="8"/>
  <c r="B30" i="8"/>
  <c r="F30" i="8" s="1"/>
  <c r="E29" i="8"/>
  <c r="E28" i="8"/>
  <c r="B28" i="8"/>
  <c r="F28" i="8" s="1"/>
  <c r="E27" i="8"/>
  <c r="B27" i="8"/>
  <c r="F27" i="8" s="1"/>
  <c r="E26" i="8"/>
  <c r="E25" i="8"/>
  <c r="D22" i="8"/>
  <c r="C22" i="8"/>
  <c r="A22" i="8"/>
  <c r="B21" i="8"/>
  <c r="F21" i="8" s="1"/>
  <c r="B20" i="8"/>
  <c r="F20" i="8" s="1"/>
  <c r="B19" i="8"/>
  <c r="F19" i="8" s="1"/>
  <c r="E18" i="8"/>
  <c r="B18" i="8"/>
  <c r="F18" i="8" s="1"/>
  <c r="E17" i="8"/>
  <c r="B17" i="8"/>
  <c r="F17" i="8" s="1"/>
  <c r="E16" i="8"/>
  <c r="B16" i="8"/>
  <c r="F16" i="8" s="1"/>
  <c r="E15" i="8"/>
  <c r="B15" i="8"/>
  <c r="E14" i="8"/>
  <c r="E22" i="8" s="1"/>
  <c r="B14" i="8"/>
  <c r="D11" i="8"/>
  <c r="C11" i="8"/>
  <c r="A11" i="8"/>
  <c r="E10" i="8"/>
  <c r="B10" i="8"/>
  <c r="E9" i="8"/>
  <c r="E8" i="8"/>
  <c r="E7" i="8"/>
  <c r="E6" i="8"/>
  <c r="B6" i="8"/>
  <c r="E5" i="8"/>
  <c r="B5" i="8"/>
  <c r="F5" i="8" s="1"/>
  <c r="E4" i="8"/>
  <c r="E11" i="8" s="1"/>
  <c r="A103" i="7"/>
  <c r="E102" i="7"/>
  <c r="E101" i="7"/>
  <c r="E100" i="7"/>
  <c r="E103" i="7" s="1"/>
  <c r="A97" i="7"/>
  <c r="E96" i="7"/>
  <c r="B96" i="7"/>
  <c r="E95" i="7"/>
  <c r="B95" i="7"/>
  <c r="E94" i="7"/>
  <c r="B94" i="7"/>
  <c r="F94" i="7" s="1"/>
  <c r="E93" i="7"/>
  <c r="B93" i="7"/>
  <c r="F93" i="7" s="1"/>
  <c r="E92" i="7"/>
  <c r="B92" i="7"/>
  <c r="F92" i="7" s="1"/>
  <c r="E91" i="7"/>
  <c r="B91" i="7"/>
  <c r="E90" i="7"/>
  <c r="B90" i="7"/>
  <c r="F90" i="7" s="1"/>
  <c r="E89" i="7"/>
  <c r="B89" i="7"/>
  <c r="F89" i="7" s="1"/>
  <c r="E88" i="7"/>
  <c r="B88" i="7"/>
  <c r="F88" i="7" s="1"/>
  <c r="E87" i="7"/>
  <c r="B87" i="7"/>
  <c r="E86" i="7"/>
  <c r="E97" i="7" s="1"/>
  <c r="B86" i="7"/>
  <c r="A83" i="7"/>
  <c r="E82" i="7"/>
  <c r="B82" i="7"/>
  <c r="F82" i="7" s="1"/>
  <c r="E81" i="7"/>
  <c r="B81" i="7"/>
  <c r="E80" i="7"/>
  <c r="B80" i="7"/>
  <c r="F80" i="7" s="1"/>
  <c r="E79" i="7"/>
  <c r="E83" i="7" s="1"/>
  <c r="B79" i="7"/>
  <c r="F79" i="7" s="1"/>
  <c r="A76" i="7"/>
  <c r="E75" i="7"/>
  <c r="B75" i="7"/>
  <c r="F75" i="7" s="1"/>
  <c r="E74" i="7"/>
  <c r="B74" i="7"/>
  <c r="F74" i="7" s="1"/>
  <c r="E73" i="7"/>
  <c r="B73" i="7"/>
  <c r="F73" i="7" s="1"/>
  <c r="E72" i="7"/>
  <c r="B72" i="7"/>
  <c r="E71" i="7"/>
  <c r="B71" i="7"/>
  <c r="A68" i="7"/>
  <c r="E67" i="7"/>
  <c r="B67" i="7"/>
  <c r="E66" i="7"/>
  <c r="B66" i="7"/>
  <c r="F66" i="7" s="1"/>
  <c r="E65" i="7"/>
  <c r="B65" i="7"/>
  <c r="F65" i="7" s="1"/>
  <c r="E64" i="7"/>
  <c r="B64" i="7"/>
  <c r="F64" i="7" s="1"/>
  <c r="E63" i="7"/>
  <c r="E62" i="7"/>
  <c r="A59" i="7"/>
  <c r="E58" i="7"/>
  <c r="B58" i="7"/>
  <c r="F58" i="7" s="1"/>
  <c r="E57" i="7"/>
  <c r="B57" i="7"/>
  <c r="E56" i="7"/>
  <c r="E59" i="7" s="1"/>
  <c r="B56" i="7"/>
  <c r="A53" i="7"/>
  <c r="E52" i="7"/>
  <c r="B52" i="7"/>
  <c r="F52" i="7" s="1"/>
  <c r="E51" i="7"/>
  <c r="B51" i="7"/>
  <c r="E50" i="7"/>
  <c r="B50" i="7"/>
  <c r="F50" i="7" s="1"/>
  <c r="E49" i="7"/>
  <c r="E53" i="7" s="1"/>
  <c r="A46" i="7"/>
  <c r="E45" i="7"/>
  <c r="B45" i="7"/>
  <c r="F45" i="7" s="1"/>
  <c r="E44" i="7"/>
  <c r="E43" i="7"/>
  <c r="B43" i="7"/>
  <c r="F43" i="7" s="1"/>
  <c r="E42" i="7"/>
  <c r="E41" i="7"/>
  <c r="B41" i="7"/>
  <c r="F41" i="7" s="1"/>
  <c r="E40" i="7"/>
  <c r="B40" i="7"/>
  <c r="F40" i="7" s="1"/>
  <c r="E39" i="7"/>
  <c r="B39" i="7"/>
  <c r="F39" i="7" s="1"/>
  <c r="E38" i="7"/>
  <c r="E37" i="7"/>
  <c r="D34" i="7"/>
  <c r="C34" i="7"/>
  <c r="A34" i="7"/>
  <c r="E33" i="7"/>
  <c r="B33" i="7"/>
  <c r="E32" i="7"/>
  <c r="E31" i="7"/>
  <c r="B31" i="7"/>
  <c r="F31" i="7" s="1"/>
  <c r="E30" i="7"/>
  <c r="B30" i="7"/>
  <c r="F30" i="7" s="1"/>
  <c r="E29" i="7"/>
  <c r="E28" i="7"/>
  <c r="B28" i="7"/>
  <c r="F28" i="7" s="1"/>
  <c r="E27" i="7"/>
  <c r="B27" i="7"/>
  <c r="F27" i="7" s="1"/>
  <c r="E26" i="7"/>
  <c r="E25" i="7"/>
  <c r="E34" i="7" s="1"/>
  <c r="D22" i="7"/>
  <c r="C22" i="7"/>
  <c r="A22" i="7"/>
  <c r="B21" i="7"/>
  <c r="F21" i="7" s="1"/>
  <c r="B20" i="7"/>
  <c r="F20" i="7" s="1"/>
  <c r="B19" i="7"/>
  <c r="F19" i="7" s="1"/>
  <c r="E18" i="7"/>
  <c r="B18" i="7"/>
  <c r="F18" i="7" s="1"/>
  <c r="E17" i="7"/>
  <c r="B17" i="7"/>
  <c r="F17" i="7" s="1"/>
  <c r="E16" i="7"/>
  <c r="B16" i="7"/>
  <c r="F16" i="7" s="1"/>
  <c r="E15" i="7"/>
  <c r="B15" i="7"/>
  <c r="E14" i="7"/>
  <c r="E22" i="7" s="1"/>
  <c r="B14" i="7"/>
  <c r="D11" i="7"/>
  <c r="C11" i="7"/>
  <c r="A11" i="7"/>
  <c r="E10" i="7"/>
  <c r="B10" i="7"/>
  <c r="E9" i="7"/>
  <c r="E8" i="7"/>
  <c r="E7" i="7"/>
  <c r="E6" i="7"/>
  <c r="B6" i="7"/>
  <c r="E5" i="7"/>
  <c r="B5" i="7"/>
  <c r="F5" i="7" s="1"/>
  <c r="E4" i="7"/>
  <c r="E11" i="7" s="1"/>
  <c r="A103" i="6"/>
  <c r="E102" i="6"/>
  <c r="E101" i="6"/>
  <c r="E100" i="6"/>
  <c r="E103" i="6" s="1"/>
  <c r="A97" i="6"/>
  <c r="E96" i="6"/>
  <c r="B96" i="6"/>
  <c r="E95" i="6"/>
  <c r="B95" i="6"/>
  <c r="E94" i="6"/>
  <c r="B94" i="6"/>
  <c r="F94" i="6" s="1"/>
  <c r="E93" i="6"/>
  <c r="B93" i="6"/>
  <c r="F93" i="6" s="1"/>
  <c r="E92" i="6"/>
  <c r="B92" i="6"/>
  <c r="F92" i="6" s="1"/>
  <c r="E91" i="6"/>
  <c r="B91" i="6"/>
  <c r="E90" i="6"/>
  <c r="B90" i="6"/>
  <c r="F90" i="6" s="1"/>
  <c r="E89" i="6"/>
  <c r="B89" i="6"/>
  <c r="F89" i="6" s="1"/>
  <c r="E88" i="6"/>
  <c r="B88" i="6"/>
  <c r="F88" i="6" s="1"/>
  <c r="E87" i="6"/>
  <c r="B87" i="6"/>
  <c r="E86" i="6"/>
  <c r="E97" i="6" s="1"/>
  <c r="B86" i="6"/>
  <c r="A83" i="6"/>
  <c r="E82" i="6"/>
  <c r="B82" i="6"/>
  <c r="F82" i="6" s="1"/>
  <c r="E81" i="6"/>
  <c r="B81" i="6"/>
  <c r="E80" i="6"/>
  <c r="B80" i="6"/>
  <c r="F80" i="6" s="1"/>
  <c r="E79" i="6"/>
  <c r="E83" i="6" s="1"/>
  <c r="B79" i="6"/>
  <c r="F79" i="6" s="1"/>
  <c r="A76" i="6"/>
  <c r="E75" i="6"/>
  <c r="B75" i="6"/>
  <c r="F75" i="6" s="1"/>
  <c r="E74" i="6"/>
  <c r="B74" i="6"/>
  <c r="F74" i="6" s="1"/>
  <c r="E73" i="6"/>
  <c r="B73" i="6"/>
  <c r="F73" i="6" s="1"/>
  <c r="E72" i="6"/>
  <c r="B72" i="6"/>
  <c r="E71" i="6"/>
  <c r="B71" i="6"/>
  <c r="F71" i="6" s="1"/>
  <c r="A68" i="6"/>
  <c r="E67" i="6"/>
  <c r="B67" i="6"/>
  <c r="E66" i="6"/>
  <c r="B66" i="6"/>
  <c r="F66" i="6" s="1"/>
  <c r="E65" i="6"/>
  <c r="B65" i="6"/>
  <c r="F65" i="6" s="1"/>
  <c r="E64" i="6"/>
  <c r="B64" i="6"/>
  <c r="F64" i="6" s="1"/>
  <c r="E63" i="6"/>
  <c r="E62" i="6"/>
  <c r="A59" i="6"/>
  <c r="E58" i="6"/>
  <c r="B58" i="6"/>
  <c r="F58" i="6" s="1"/>
  <c r="E57" i="6"/>
  <c r="B57" i="6"/>
  <c r="E56" i="6"/>
  <c r="E59" i="6" s="1"/>
  <c r="B56" i="6"/>
  <c r="A53" i="6"/>
  <c r="E52" i="6"/>
  <c r="B52" i="6"/>
  <c r="F52" i="6" s="1"/>
  <c r="E51" i="6"/>
  <c r="B51" i="6"/>
  <c r="E50" i="6"/>
  <c r="B50" i="6"/>
  <c r="F50" i="6" s="1"/>
  <c r="E49" i="6"/>
  <c r="E53" i="6" s="1"/>
  <c r="A46" i="6"/>
  <c r="E45" i="6"/>
  <c r="B45" i="6"/>
  <c r="F45" i="6" s="1"/>
  <c r="E44" i="6"/>
  <c r="E43" i="6"/>
  <c r="B43" i="6"/>
  <c r="F43" i="6" s="1"/>
  <c r="E42" i="6"/>
  <c r="E41" i="6"/>
  <c r="B41" i="6"/>
  <c r="F41" i="6" s="1"/>
  <c r="E40" i="6"/>
  <c r="B40" i="6"/>
  <c r="F40" i="6" s="1"/>
  <c r="E39" i="6"/>
  <c r="B39" i="6"/>
  <c r="F39" i="6" s="1"/>
  <c r="E38" i="6"/>
  <c r="E37" i="6"/>
  <c r="D34" i="6"/>
  <c r="C34" i="6"/>
  <c r="A34" i="6"/>
  <c r="E33" i="6"/>
  <c r="B33" i="6"/>
  <c r="E32" i="6"/>
  <c r="E31" i="6"/>
  <c r="B31" i="6"/>
  <c r="F31" i="6" s="1"/>
  <c r="E30" i="6"/>
  <c r="B30" i="6"/>
  <c r="F30" i="6" s="1"/>
  <c r="E29" i="6"/>
  <c r="E28" i="6"/>
  <c r="B28" i="6"/>
  <c r="F28" i="6" s="1"/>
  <c r="E27" i="6"/>
  <c r="B27" i="6"/>
  <c r="F27" i="6" s="1"/>
  <c r="E26" i="6"/>
  <c r="E25" i="6"/>
  <c r="E34" i="6" s="1"/>
  <c r="D22" i="6"/>
  <c r="C22" i="6"/>
  <c r="A22" i="6"/>
  <c r="B21" i="6"/>
  <c r="F21" i="6" s="1"/>
  <c r="B20" i="6"/>
  <c r="F20" i="6" s="1"/>
  <c r="B19" i="6"/>
  <c r="F19" i="6" s="1"/>
  <c r="E18" i="6"/>
  <c r="B18" i="6"/>
  <c r="F18" i="6" s="1"/>
  <c r="E17" i="6"/>
  <c r="B17" i="6"/>
  <c r="F17" i="6" s="1"/>
  <c r="E16" i="6"/>
  <c r="B16" i="6"/>
  <c r="F16" i="6" s="1"/>
  <c r="E15" i="6"/>
  <c r="B15" i="6"/>
  <c r="E14" i="6"/>
  <c r="E22" i="6" s="1"/>
  <c r="B14" i="6"/>
  <c r="D11" i="6"/>
  <c r="C11" i="6"/>
  <c r="A11" i="6"/>
  <c r="E10" i="6"/>
  <c r="B10" i="6"/>
  <c r="E9" i="6"/>
  <c r="E8" i="6"/>
  <c r="E7" i="6"/>
  <c r="E6" i="6"/>
  <c r="B6" i="6"/>
  <c r="F6" i="6" s="1"/>
  <c r="E5" i="6"/>
  <c r="B5" i="6"/>
  <c r="F5" i="6" s="1"/>
  <c r="E4" i="6"/>
  <c r="E11" i="6" s="1"/>
  <c r="A103" i="5"/>
  <c r="E102" i="5"/>
  <c r="E103" i="5" s="1"/>
  <c r="E105" i="5" s="1"/>
  <c r="E101" i="5"/>
  <c r="E100" i="5"/>
  <c r="A97" i="5"/>
  <c r="E96" i="5"/>
  <c r="B96" i="5"/>
  <c r="E95" i="5"/>
  <c r="B95" i="5"/>
  <c r="E94" i="5"/>
  <c r="B94" i="5"/>
  <c r="F94" i="5" s="1"/>
  <c r="E93" i="5"/>
  <c r="B93" i="5"/>
  <c r="F93" i="5" s="1"/>
  <c r="E92" i="5"/>
  <c r="B92" i="5"/>
  <c r="F92" i="5" s="1"/>
  <c r="E91" i="5"/>
  <c r="B91" i="5"/>
  <c r="F91" i="5" s="1"/>
  <c r="E90" i="5"/>
  <c r="B90" i="5"/>
  <c r="F90" i="5" s="1"/>
  <c r="E89" i="5"/>
  <c r="B89" i="5"/>
  <c r="F89" i="5" s="1"/>
  <c r="E88" i="5"/>
  <c r="E97" i="5" s="1"/>
  <c r="B88" i="5"/>
  <c r="F88" i="5" s="1"/>
  <c r="E87" i="5"/>
  <c r="B87" i="5"/>
  <c r="E86" i="5"/>
  <c r="B86" i="5"/>
  <c r="F86" i="5" s="1"/>
  <c r="A83" i="5"/>
  <c r="E82" i="5"/>
  <c r="E83" i="5" s="1"/>
  <c r="B82" i="5"/>
  <c r="F82" i="5" s="1"/>
  <c r="E81" i="5"/>
  <c r="B81" i="5"/>
  <c r="E80" i="5"/>
  <c r="B80" i="5"/>
  <c r="F80" i="5" s="1"/>
  <c r="E79" i="5"/>
  <c r="B79" i="5"/>
  <c r="F79" i="5" s="1"/>
  <c r="A76" i="5"/>
  <c r="E75" i="5"/>
  <c r="B75" i="5"/>
  <c r="F75" i="5" s="1"/>
  <c r="E74" i="5"/>
  <c r="B74" i="5"/>
  <c r="F74" i="5" s="1"/>
  <c r="E73" i="5"/>
  <c r="B73" i="5"/>
  <c r="F73" i="5" s="1"/>
  <c r="E72" i="5"/>
  <c r="B72" i="5"/>
  <c r="F72" i="5" s="1"/>
  <c r="E71" i="5"/>
  <c r="B71" i="5"/>
  <c r="A68" i="5"/>
  <c r="E67" i="5"/>
  <c r="B67" i="5"/>
  <c r="F67" i="5" s="1"/>
  <c r="E66" i="5"/>
  <c r="B66" i="5"/>
  <c r="F66" i="5" s="1"/>
  <c r="E65" i="5"/>
  <c r="B65" i="5"/>
  <c r="F65" i="5" s="1"/>
  <c r="E64" i="5"/>
  <c r="B64" i="5"/>
  <c r="F64" i="5" s="1"/>
  <c r="E63" i="5"/>
  <c r="E62" i="5"/>
  <c r="A59" i="5"/>
  <c r="E58" i="5"/>
  <c r="E59" i="5" s="1"/>
  <c r="B58" i="5"/>
  <c r="F58" i="5" s="1"/>
  <c r="E57" i="5"/>
  <c r="B57" i="5"/>
  <c r="E56" i="5"/>
  <c r="B56" i="5"/>
  <c r="F56" i="5" s="1"/>
  <c r="A53" i="5"/>
  <c r="E52" i="5"/>
  <c r="E53" i="5" s="1"/>
  <c r="B52" i="5"/>
  <c r="F52" i="5" s="1"/>
  <c r="E51" i="5"/>
  <c r="B51" i="5"/>
  <c r="E50" i="5"/>
  <c r="B50" i="5"/>
  <c r="F50" i="5" s="1"/>
  <c r="E49" i="5"/>
  <c r="A46" i="5"/>
  <c r="E45" i="5"/>
  <c r="B45" i="5"/>
  <c r="F45" i="5" s="1"/>
  <c r="E44" i="5"/>
  <c r="E43" i="5"/>
  <c r="B43" i="5"/>
  <c r="F43" i="5" s="1"/>
  <c r="E42" i="5"/>
  <c r="E41" i="5"/>
  <c r="B41" i="5"/>
  <c r="F41" i="5" s="1"/>
  <c r="E40" i="5"/>
  <c r="B40" i="5"/>
  <c r="F40" i="5" s="1"/>
  <c r="E39" i="5"/>
  <c r="B39" i="5"/>
  <c r="F39" i="5" s="1"/>
  <c r="E38" i="5"/>
  <c r="E37" i="5"/>
  <c r="D34" i="5"/>
  <c r="C34" i="5"/>
  <c r="A34" i="5"/>
  <c r="E33" i="5"/>
  <c r="B33" i="5"/>
  <c r="F33" i="5" s="1"/>
  <c r="E32" i="5"/>
  <c r="E31" i="5"/>
  <c r="B31" i="5"/>
  <c r="F31" i="5" s="1"/>
  <c r="E30" i="5"/>
  <c r="B30" i="5"/>
  <c r="F30" i="5" s="1"/>
  <c r="E29" i="5"/>
  <c r="E28" i="5"/>
  <c r="B28" i="5"/>
  <c r="F28" i="5" s="1"/>
  <c r="E27" i="5"/>
  <c r="B27" i="5"/>
  <c r="F27" i="5" s="1"/>
  <c r="E26" i="5"/>
  <c r="E34" i="5" s="1"/>
  <c r="E25" i="5"/>
  <c r="D22" i="5"/>
  <c r="C22" i="5"/>
  <c r="A22" i="5"/>
  <c r="B21" i="5"/>
  <c r="F21" i="5" s="1"/>
  <c r="B20" i="5"/>
  <c r="F20" i="5" s="1"/>
  <c r="B19" i="5"/>
  <c r="F19" i="5" s="1"/>
  <c r="E18" i="5"/>
  <c r="B18" i="5"/>
  <c r="F18" i="5" s="1"/>
  <c r="E17" i="5"/>
  <c r="B17" i="5"/>
  <c r="F17" i="5" s="1"/>
  <c r="E16" i="5"/>
  <c r="B16" i="5"/>
  <c r="F16" i="5" s="1"/>
  <c r="E15" i="5"/>
  <c r="B15" i="5"/>
  <c r="E14" i="5"/>
  <c r="E22" i="5" s="1"/>
  <c r="B14" i="5"/>
  <c r="F14" i="5" s="1"/>
  <c r="D11" i="5"/>
  <c r="C11" i="5"/>
  <c r="A11" i="5"/>
  <c r="E10" i="5"/>
  <c r="B10" i="5"/>
  <c r="F10" i="5" s="1"/>
  <c r="E9" i="5"/>
  <c r="E8" i="5"/>
  <c r="E7" i="5"/>
  <c r="E6" i="5"/>
  <c r="B6" i="5"/>
  <c r="E5" i="5"/>
  <c r="B5" i="5"/>
  <c r="F5" i="5" s="1"/>
  <c r="E4" i="5"/>
  <c r="E11" i="5" s="1"/>
  <c r="A105" i="13"/>
  <c r="E104" i="13"/>
  <c r="A105" i="12"/>
  <c r="E104" i="12"/>
  <c r="A105" i="11"/>
  <c r="E104" i="11"/>
  <c r="A105" i="10"/>
  <c r="E104" i="10"/>
  <c r="A105" i="9"/>
  <c r="E104" i="9"/>
  <c r="A105" i="8"/>
  <c r="E104" i="8"/>
  <c r="A105" i="7"/>
  <c r="E104" i="7"/>
  <c r="A105" i="6"/>
  <c r="E104" i="6"/>
  <c r="A105" i="5"/>
  <c r="E104" i="5"/>
  <c r="A103" i="4"/>
  <c r="E102" i="4"/>
  <c r="E101" i="4"/>
  <c r="E100" i="4"/>
  <c r="A97" i="4"/>
  <c r="E96" i="4"/>
  <c r="E95" i="4"/>
  <c r="E94" i="4"/>
  <c r="E93" i="4"/>
  <c r="E92" i="4"/>
  <c r="E91" i="4"/>
  <c r="E90" i="4"/>
  <c r="E89" i="4"/>
  <c r="E88" i="4"/>
  <c r="E87" i="4"/>
  <c r="E86" i="4"/>
  <c r="A83" i="4"/>
  <c r="E82" i="4"/>
  <c r="E81" i="4"/>
  <c r="E80" i="4"/>
  <c r="E79" i="4"/>
  <c r="A76" i="4"/>
  <c r="E75" i="4"/>
  <c r="E74" i="4"/>
  <c r="E73" i="4"/>
  <c r="E72" i="4"/>
  <c r="E71" i="4"/>
  <c r="A68" i="4"/>
  <c r="E67" i="4"/>
  <c r="E66" i="4"/>
  <c r="E65" i="4"/>
  <c r="E64" i="4"/>
  <c r="E63" i="4"/>
  <c r="E62" i="4"/>
  <c r="A59" i="4"/>
  <c r="E58" i="4"/>
  <c r="E57" i="4"/>
  <c r="E56" i="4"/>
  <c r="A53" i="4"/>
  <c r="E52" i="4"/>
  <c r="E51" i="4"/>
  <c r="E50" i="4"/>
  <c r="E49" i="4"/>
  <c r="A46" i="4"/>
  <c r="E45" i="4"/>
  <c r="B45" i="4"/>
  <c r="E44" i="4"/>
  <c r="E43" i="4"/>
  <c r="E42" i="4"/>
  <c r="E41" i="4"/>
  <c r="E40" i="4"/>
  <c r="E39" i="4"/>
  <c r="E38" i="4"/>
  <c r="E37" i="4"/>
  <c r="D34" i="4"/>
  <c r="C34" i="4"/>
  <c r="A34" i="4"/>
  <c r="E33" i="4"/>
  <c r="E32" i="4"/>
  <c r="E31" i="4"/>
  <c r="E30" i="4"/>
  <c r="E29" i="4"/>
  <c r="E28" i="4"/>
  <c r="E27" i="4"/>
  <c r="E26" i="4"/>
  <c r="E25" i="4"/>
  <c r="D22" i="4"/>
  <c r="C22" i="4"/>
  <c r="A22" i="4"/>
  <c r="E18" i="4"/>
  <c r="E17" i="4"/>
  <c r="E16" i="4"/>
  <c r="E15" i="4"/>
  <c r="E14" i="4"/>
  <c r="D11" i="4"/>
  <c r="C11" i="4"/>
  <c r="A11" i="4"/>
  <c r="E10" i="4"/>
  <c r="E9" i="4"/>
  <c r="E8" i="4"/>
  <c r="E7" i="4"/>
  <c r="E6" i="4"/>
  <c r="E5" i="4"/>
  <c r="E4" i="4"/>
  <c r="A103" i="3"/>
  <c r="E102" i="3"/>
  <c r="E103" i="3" s="1"/>
  <c r="E101" i="3"/>
  <c r="E100" i="3"/>
  <c r="A97" i="3"/>
  <c r="E96" i="3"/>
  <c r="E95" i="3"/>
  <c r="E94" i="3"/>
  <c r="E93" i="3"/>
  <c r="E92" i="3"/>
  <c r="E91" i="3"/>
  <c r="E90" i="3"/>
  <c r="E89" i="3"/>
  <c r="E88" i="3"/>
  <c r="E87" i="3"/>
  <c r="E86" i="3"/>
  <c r="A83" i="3"/>
  <c r="E82" i="3"/>
  <c r="E81" i="3"/>
  <c r="E80" i="3"/>
  <c r="E79" i="3"/>
  <c r="A76" i="3"/>
  <c r="E75" i="3"/>
  <c r="E74" i="3"/>
  <c r="E73" i="3"/>
  <c r="E72" i="3"/>
  <c r="E71" i="3"/>
  <c r="A68" i="3"/>
  <c r="E67" i="3"/>
  <c r="E66" i="3"/>
  <c r="E65" i="3"/>
  <c r="E64" i="3"/>
  <c r="E63" i="3"/>
  <c r="E62" i="3"/>
  <c r="A59" i="3"/>
  <c r="E58" i="3"/>
  <c r="E57" i="3"/>
  <c r="E56" i="3"/>
  <c r="A53" i="3"/>
  <c r="E52" i="3"/>
  <c r="E51" i="3"/>
  <c r="E50" i="3"/>
  <c r="E49" i="3"/>
  <c r="A46" i="3"/>
  <c r="E45" i="3"/>
  <c r="B45" i="3"/>
  <c r="F45" i="3" s="1"/>
  <c r="E44" i="3"/>
  <c r="E43" i="3"/>
  <c r="E42" i="3"/>
  <c r="E41" i="3"/>
  <c r="E40" i="3"/>
  <c r="E39" i="3"/>
  <c r="E38" i="3"/>
  <c r="E37" i="3"/>
  <c r="D34" i="3"/>
  <c r="C34" i="3"/>
  <c r="A34" i="3"/>
  <c r="E33" i="3"/>
  <c r="E32" i="3"/>
  <c r="E31" i="3"/>
  <c r="E30" i="3"/>
  <c r="E29" i="3"/>
  <c r="E28" i="3"/>
  <c r="E27" i="3"/>
  <c r="E26" i="3"/>
  <c r="E25" i="3"/>
  <c r="D22" i="3"/>
  <c r="C22" i="3"/>
  <c r="A22" i="3"/>
  <c r="E18" i="3"/>
  <c r="E17" i="3"/>
  <c r="E16" i="3"/>
  <c r="E15" i="3"/>
  <c r="E14" i="3"/>
  <c r="E22" i="3" s="1"/>
  <c r="D11" i="3"/>
  <c r="C11" i="3"/>
  <c r="A11" i="3"/>
  <c r="E10" i="3"/>
  <c r="E9" i="3"/>
  <c r="E8" i="3"/>
  <c r="E7" i="3"/>
  <c r="E6" i="3"/>
  <c r="E5" i="3"/>
  <c r="E4" i="3"/>
  <c r="A103" i="2"/>
  <c r="E102" i="2"/>
  <c r="E101" i="2"/>
  <c r="E100" i="2"/>
  <c r="E103" i="2" s="1"/>
  <c r="A97" i="2"/>
  <c r="E96" i="2"/>
  <c r="F96" i="2" s="1"/>
  <c r="E95" i="2"/>
  <c r="F95" i="2" s="1"/>
  <c r="E94" i="2"/>
  <c r="E93" i="2"/>
  <c r="E92" i="2"/>
  <c r="E91" i="2"/>
  <c r="E90" i="2"/>
  <c r="E89" i="2"/>
  <c r="E88" i="2"/>
  <c r="E87" i="2"/>
  <c r="E86" i="2"/>
  <c r="E97" i="2" s="1"/>
  <c r="A83" i="2"/>
  <c r="E82" i="2"/>
  <c r="E81" i="2"/>
  <c r="E80" i="2"/>
  <c r="E79" i="2"/>
  <c r="A76" i="2"/>
  <c r="E75" i="2"/>
  <c r="E74" i="2"/>
  <c r="E73" i="2"/>
  <c r="E72" i="2"/>
  <c r="E71" i="2"/>
  <c r="A68" i="2"/>
  <c r="E67" i="2"/>
  <c r="E66" i="2"/>
  <c r="E65" i="2"/>
  <c r="E64" i="2"/>
  <c r="E63" i="2"/>
  <c r="E62" i="2"/>
  <c r="A59" i="2"/>
  <c r="E58" i="2"/>
  <c r="E57" i="2"/>
  <c r="E56" i="2"/>
  <c r="A53" i="2"/>
  <c r="E52" i="2"/>
  <c r="E51" i="2"/>
  <c r="E50" i="2"/>
  <c r="E49" i="2"/>
  <c r="A46" i="2"/>
  <c r="E45" i="2"/>
  <c r="B45" i="2"/>
  <c r="F45" i="2" s="1"/>
  <c r="E44" i="2"/>
  <c r="E43" i="2"/>
  <c r="E42" i="2"/>
  <c r="E41" i="2"/>
  <c r="E40" i="2"/>
  <c r="E39" i="2"/>
  <c r="E38" i="2"/>
  <c r="E37" i="2"/>
  <c r="D34" i="2"/>
  <c r="C34" i="2"/>
  <c r="A34" i="2"/>
  <c r="E33" i="2"/>
  <c r="E32" i="2"/>
  <c r="E31" i="2"/>
  <c r="E30" i="2"/>
  <c r="E29" i="2"/>
  <c r="E28" i="2"/>
  <c r="E27" i="2"/>
  <c r="E26" i="2"/>
  <c r="E25" i="2"/>
  <c r="D22" i="2"/>
  <c r="C22" i="2"/>
  <c r="A22" i="2"/>
  <c r="E18" i="2"/>
  <c r="E17" i="2"/>
  <c r="E16" i="2"/>
  <c r="E15" i="2"/>
  <c r="E14" i="2"/>
  <c r="D11" i="2"/>
  <c r="C11" i="2"/>
  <c r="A11" i="2"/>
  <c r="E10" i="2"/>
  <c r="E9" i="2"/>
  <c r="E8" i="2"/>
  <c r="E7" i="2"/>
  <c r="E6" i="2"/>
  <c r="E5" i="2"/>
  <c r="E4" i="2"/>
  <c r="E11" i="2" s="1"/>
  <c r="A122" i="1"/>
  <c r="B116" i="1"/>
  <c r="A116" i="1"/>
  <c r="M115" i="1"/>
  <c r="L115" i="1"/>
  <c r="K115" i="1"/>
  <c r="J115" i="1"/>
  <c r="I115" i="1"/>
  <c r="H115" i="1"/>
  <c r="G115" i="1"/>
  <c r="F115" i="1"/>
  <c r="N115" i="1" s="1"/>
  <c r="O115" i="1" s="1"/>
  <c r="E115" i="1"/>
  <c r="D115" i="1"/>
  <c r="C115" i="1"/>
  <c r="M114" i="1"/>
  <c r="L114" i="1"/>
  <c r="K114" i="1"/>
  <c r="J114" i="1"/>
  <c r="I114" i="1"/>
  <c r="H114" i="1"/>
  <c r="G114" i="1"/>
  <c r="F114" i="1"/>
  <c r="E114" i="1"/>
  <c r="D114" i="1"/>
  <c r="C114" i="1"/>
  <c r="M113" i="1"/>
  <c r="L113" i="1"/>
  <c r="K113" i="1"/>
  <c r="J113" i="1"/>
  <c r="I113" i="1"/>
  <c r="H113" i="1"/>
  <c r="G113" i="1"/>
  <c r="F113" i="1"/>
  <c r="E113" i="1"/>
  <c r="D113" i="1"/>
  <c r="C113" i="1"/>
  <c r="M112" i="1"/>
  <c r="L112" i="1"/>
  <c r="K112" i="1"/>
  <c r="J112" i="1"/>
  <c r="I112" i="1"/>
  <c r="H112" i="1"/>
  <c r="G112" i="1"/>
  <c r="F112" i="1"/>
  <c r="E112" i="1"/>
  <c r="D112" i="1"/>
  <c r="C112" i="1"/>
  <c r="M111" i="1"/>
  <c r="L111" i="1"/>
  <c r="K111" i="1"/>
  <c r="J111" i="1"/>
  <c r="I111" i="1"/>
  <c r="H111" i="1"/>
  <c r="G111" i="1"/>
  <c r="F111" i="1"/>
  <c r="E111" i="1"/>
  <c r="D111" i="1"/>
  <c r="C111" i="1"/>
  <c r="M110" i="1"/>
  <c r="L110" i="1"/>
  <c r="K110" i="1"/>
  <c r="J110" i="1"/>
  <c r="I110" i="1"/>
  <c r="H110" i="1"/>
  <c r="G110" i="1"/>
  <c r="F110" i="1"/>
  <c r="E110" i="1"/>
  <c r="D110" i="1"/>
  <c r="C110" i="1"/>
  <c r="M109" i="1"/>
  <c r="L109" i="1"/>
  <c r="K109" i="1"/>
  <c r="J109" i="1"/>
  <c r="I109" i="1"/>
  <c r="H109" i="1"/>
  <c r="G109" i="1"/>
  <c r="F109" i="1"/>
  <c r="E109" i="1"/>
  <c r="D109" i="1"/>
  <c r="C109" i="1"/>
  <c r="M108" i="1"/>
  <c r="L108" i="1"/>
  <c r="K108" i="1"/>
  <c r="J108" i="1"/>
  <c r="I108" i="1"/>
  <c r="H108" i="1"/>
  <c r="G108" i="1"/>
  <c r="F108" i="1"/>
  <c r="E108" i="1"/>
  <c r="D108" i="1"/>
  <c r="C108" i="1"/>
  <c r="M107" i="1"/>
  <c r="L107" i="1"/>
  <c r="K107" i="1"/>
  <c r="J107" i="1"/>
  <c r="I107" i="1"/>
  <c r="H107" i="1"/>
  <c r="G107" i="1"/>
  <c r="F107" i="1"/>
  <c r="E107" i="1"/>
  <c r="D107" i="1"/>
  <c r="C107" i="1"/>
  <c r="M106" i="1"/>
  <c r="L106" i="1"/>
  <c r="K106" i="1"/>
  <c r="J106" i="1"/>
  <c r="I106" i="1"/>
  <c r="H106" i="1"/>
  <c r="G106" i="1"/>
  <c r="F106" i="1"/>
  <c r="E106" i="1"/>
  <c r="D106" i="1"/>
  <c r="C106" i="1"/>
  <c r="C105" i="1"/>
  <c r="N105" i="1" s="1"/>
  <c r="O105" i="1" s="1"/>
  <c r="B101" i="1"/>
  <c r="A101" i="1"/>
  <c r="M100" i="1"/>
  <c r="L100" i="1"/>
  <c r="K100" i="1"/>
  <c r="J100" i="1"/>
  <c r="I100" i="1"/>
  <c r="H100" i="1"/>
  <c r="G100" i="1"/>
  <c r="F100" i="1"/>
  <c r="E100" i="1"/>
  <c r="D100" i="1"/>
  <c r="C100" i="1"/>
  <c r="M99" i="1"/>
  <c r="L99" i="1"/>
  <c r="K99" i="1"/>
  <c r="J99" i="1"/>
  <c r="I99" i="1"/>
  <c r="H99" i="1"/>
  <c r="G99" i="1"/>
  <c r="F99" i="1"/>
  <c r="E99" i="1"/>
  <c r="D99" i="1"/>
  <c r="C99" i="1"/>
  <c r="M98" i="1"/>
  <c r="L98" i="1"/>
  <c r="K98" i="1"/>
  <c r="J98" i="1"/>
  <c r="I98" i="1"/>
  <c r="H98" i="1"/>
  <c r="G98" i="1"/>
  <c r="F98" i="1"/>
  <c r="E98" i="1"/>
  <c r="D98" i="1"/>
  <c r="C98" i="1"/>
  <c r="M97" i="1"/>
  <c r="L97" i="1"/>
  <c r="K97" i="1"/>
  <c r="J97" i="1"/>
  <c r="I97" i="1"/>
  <c r="H97" i="1"/>
  <c r="G97" i="1"/>
  <c r="F97" i="1"/>
  <c r="E97" i="1"/>
  <c r="D97" i="1"/>
  <c r="C97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N92" i="1"/>
  <c r="O92" i="1" s="1"/>
  <c r="N91" i="1"/>
  <c r="O91" i="1" s="1"/>
  <c r="N90" i="1"/>
  <c r="O90" i="1" s="1"/>
  <c r="N89" i="1"/>
  <c r="O89" i="1" s="1"/>
  <c r="N88" i="1"/>
  <c r="O88" i="1" s="1"/>
  <c r="A85" i="1"/>
  <c r="M84" i="1"/>
  <c r="L84" i="1"/>
  <c r="K84" i="1"/>
  <c r="J84" i="1"/>
  <c r="I84" i="1"/>
  <c r="H84" i="1"/>
  <c r="G84" i="1"/>
  <c r="F84" i="1"/>
  <c r="E84" i="1"/>
  <c r="D84" i="1"/>
  <c r="C84" i="1"/>
  <c r="M83" i="1"/>
  <c r="L83" i="1"/>
  <c r="K83" i="1"/>
  <c r="J83" i="1"/>
  <c r="I83" i="1"/>
  <c r="H83" i="1"/>
  <c r="G83" i="1"/>
  <c r="F83" i="1"/>
  <c r="E83" i="1"/>
  <c r="D83" i="1"/>
  <c r="C83" i="1"/>
  <c r="M82" i="1"/>
  <c r="L82" i="1"/>
  <c r="K82" i="1"/>
  <c r="J82" i="1"/>
  <c r="I82" i="1"/>
  <c r="H82" i="1"/>
  <c r="G82" i="1"/>
  <c r="F82" i="1"/>
  <c r="E82" i="1"/>
  <c r="D82" i="1"/>
  <c r="C82" i="1"/>
  <c r="M81" i="1"/>
  <c r="L81" i="1"/>
  <c r="K81" i="1"/>
  <c r="J81" i="1"/>
  <c r="I81" i="1"/>
  <c r="H81" i="1"/>
  <c r="G81" i="1"/>
  <c r="F81" i="1"/>
  <c r="E81" i="1"/>
  <c r="D81" i="1"/>
  <c r="C81" i="1"/>
  <c r="B76" i="1"/>
  <c r="A76" i="1"/>
  <c r="M75" i="1"/>
  <c r="L75" i="1"/>
  <c r="K75" i="1"/>
  <c r="J75" i="1"/>
  <c r="I75" i="1"/>
  <c r="H75" i="1"/>
  <c r="G75" i="1"/>
  <c r="F75" i="1"/>
  <c r="E75" i="1"/>
  <c r="D75" i="1"/>
  <c r="C75" i="1"/>
  <c r="M74" i="1"/>
  <c r="L74" i="1"/>
  <c r="K74" i="1"/>
  <c r="J74" i="1"/>
  <c r="I74" i="1"/>
  <c r="H74" i="1"/>
  <c r="G74" i="1"/>
  <c r="F74" i="1"/>
  <c r="E74" i="1"/>
  <c r="D74" i="1"/>
  <c r="C74" i="1"/>
  <c r="M73" i="1"/>
  <c r="L73" i="1"/>
  <c r="K73" i="1"/>
  <c r="J73" i="1"/>
  <c r="I73" i="1"/>
  <c r="H73" i="1"/>
  <c r="G73" i="1"/>
  <c r="F73" i="1"/>
  <c r="E73" i="1"/>
  <c r="D73" i="1"/>
  <c r="C73" i="1"/>
  <c r="A70" i="1"/>
  <c r="M69" i="1"/>
  <c r="L69" i="1"/>
  <c r="K69" i="1"/>
  <c r="J69" i="1"/>
  <c r="I69" i="1"/>
  <c r="H69" i="1"/>
  <c r="G69" i="1"/>
  <c r="F69" i="1"/>
  <c r="E69" i="1"/>
  <c r="D69" i="1"/>
  <c r="C69" i="1"/>
  <c r="M68" i="1"/>
  <c r="L68" i="1"/>
  <c r="K68" i="1"/>
  <c r="J68" i="1"/>
  <c r="I68" i="1"/>
  <c r="H68" i="1"/>
  <c r="G68" i="1"/>
  <c r="F68" i="1"/>
  <c r="E68" i="1"/>
  <c r="D68" i="1"/>
  <c r="C68" i="1"/>
  <c r="M67" i="1"/>
  <c r="L67" i="1"/>
  <c r="K67" i="1"/>
  <c r="J67" i="1"/>
  <c r="I67" i="1"/>
  <c r="H67" i="1"/>
  <c r="G67" i="1"/>
  <c r="F67" i="1"/>
  <c r="E67" i="1"/>
  <c r="D67" i="1"/>
  <c r="C67" i="1"/>
  <c r="A63" i="1"/>
  <c r="M62" i="1"/>
  <c r="M61" i="1"/>
  <c r="L61" i="1"/>
  <c r="K61" i="1"/>
  <c r="J61" i="1"/>
  <c r="I61" i="1"/>
  <c r="H61" i="1"/>
  <c r="G61" i="1"/>
  <c r="F61" i="1"/>
  <c r="E61" i="1"/>
  <c r="D61" i="1"/>
  <c r="C61" i="1"/>
  <c r="M60" i="1"/>
  <c r="L60" i="1"/>
  <c r="K60" i="1"/>
  <c r="J60" i="1"/>
  <c r="I60" i="1"/>
  <c r="H60" i="1"/>
  <c r="G60" i="1"/>
  <c r="F60" i="1"/>
  <c r="E60" i="1"/>
  <c r="D60" i="1"/>
  <c r="C60" i="1"/>
  <c r="M59" i="1"/>
  <c r="L59" i="1"/>
  <c r="K59" i="1"/>
  <c r="J59" i="1"/>
  <c r="I59" i="1"/>
  <c r="H59" i="1"/>
  <c r="G59" i="1"/>
  <c r="F59" i="1"/>
  <c r="E59" i="1"/>
  <c r="D59" i="1"/>
  <c r="C59" i="1"/>
  <c r="K58" i="1"/>
  <c r="M57" i="1"/>
  <c r="L57" i="1"/>
  <c r="K57" i="1"/>
  <c r="J57" i="1"/>
  <c r="I57" i="1"/>
  <c r="H57" i="1"/>
  <c r="G57" i="1"/>
  <c r="F57" i="1"/>
  <c r="E57" i="1"/>
  <c r="D57" i="1"/>
  <c r="C57" i="1"/>
  <c r="M56" i="1"/>
  <c r="K55" i="1"/>
  <c r="G54" i="1"/>
  <c r="A51" i="1"/>
  <c r="M50" i="1"/>
  <c r="L50" i="1"/>
  <c r="K50" i="1"/>
  <c r="J50" i="1"/>
  <c r="I50" i="1"/>
  <c r="H50" i="1"/>
  <c r="G50" i="1"/>
  <c r="F50" i="1"/>
  <c r="E50" i="1"/>
  <c r="D50" i="1"/>
  <c r="C50" i="1"/>
  <c r="M48" i="1"/>
  <c r="L48" i="1"/>
  <c r="K48" i="1"/>
  <c r="J48" i="1"/>
  <c r="I48" i="1"/>
  <c r="H48" i="1"/>
  <c r="G48" i="1"/>
  <c r="F48" i="1"/>
  <c r="E48" i="1"/>
  <c r="D48" i="1"/>
  <c r="C48" i="1"/>
  <c r="M47" i="1"/>
  <c r="L47" i="1"/>
  <c r="K47" i="1"/>
  <c r="J47" i="1"/>
  <c r="I47" i="1"/>
  <c r="H47" i="1"/>
  <c r="G47" i="1"/>
  <c r="F47" i="1"/>
  <c r="E47" i="1"/>
  <c r="D47" i="1"/>
  <c r="C47" i="1"/>
  <c r="M45" i="1"/>
  <c r="L45" i="1"/>
  <c r="K45" i="1"/>
  <c r="J45" i="1"/>
  <c r="I45" i="1"/>
  <c r="H45" i="1"/>
  <c r="G45" i="1"/>
  <c r="F45" i="1"/>
  <c r="E45" i="1"/>
  <c r="D45" i="1"/>
  <c r="C45" i="1"/>
  <c r="M44" i="1"/>
  <c r="L44" i="1"/>
  <c r="K44" i="1"/>
  <c r="J44" i="1"/>
  <c r="I44" i="1"/>
  <c r="H44" i="1"/>
  <c r="G44" i="1"/>
  <c r="F44" i="1"/>
  <c r="E44" i="1"/>
  <c r="D44" i="1"/>
  <c r="C44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O38" i="1"/>
  <c r="N38" i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A28" i="1"/>
  <c r="M27" i="1"/>
  <c r="L27" i="1"/>
  <c r="K27" i="1"/>
  <c r="J27" i="1"/>
  <c r="I27" i="1"/>
  <c r="H27" i="1"/>
  <c r="G27" i="1"/>
  <c r="F27" i="1"/>
  <c r="E27" i="1"/>
  <c r="D27" i="1"/>
  <c r="C27" i="1"/>
  <c r="H26" i="1"/>
  <c r="M25" i="1"/>
  <c r="G24" i="1"/>
  <c r="O23" i="1"/>
  <c r="N23" i="1"/>
  <c r="O22" i="1"/>
  <c r="N22" i="1"/>
  <c r="I21" i="1"/>
  <c r="A18" i="1"/>
  <c r="N17" i="1"/>
  <c r="O17" i="1" s="1"/>
  <c r="N16" i="1"/>
  <c r="O16" i="1" s="1"/>
  <c r="N15" i="1"/>
  <c r="O15" i="1" s="1"/>
  <c r="J14" i="1"/>
  <c r="M13" i="1"/>
  <c r="F81" i="7" l="1"/>
  <c r="F81" i="11"/>
  <c r="F67" i="12"/>
  <c r="L4" i="1"/>
  <c r="H4" i="1"/>
  <c r="D4" i="1"/>
  <c r="G4" i="1"/>
  <c r="N4" i="1" s="1"/>
  <c r="B59" i="8"/>
  <c r="F57" i="11"/>
  <c r="F81" i="8"/>
  <c r="F91" i="6"/>
  <c r="F95" i="6"/>
  <c r="F6" i="7"/>
  <c r="F15" i="7"/>
  <c r="F87" i="7"/>
  <c r="F10" i="11"/>
  <c r="F33" i="12"/>
  <c r="F57" i="8"/>
  <c r="F95" i="7"/>
  <c r="F81" i="13"/>
  <c r="B59" i="10"/>
  <c r="F10" i="13"/>
  <c r="B83" i="5"/>
  <c r="F67" i="6"/>
  <c r="B59" i="11"/>
  <c r="B59" i="13"/>
  <c r="F10" i="7"/>
  <c r="B22" i="7"/>
  <c r="F72" i="7"/>
  <c r="F10" i="8"/>
  <c r="B22" i="8"/>
  <c r="F51" i="8"/>
  <c r="F67" i="8"/>
  <c r="B22" i="10"/>
  <c r="F89" i="10"/>
  <c r="F93" i="10"/>
  <c r="F6" i="11"/>
  <c r="F15" i="11"/>
  <c r="F87" i="11"/>
  <c r="F72" i="12"/>
  <c r="F51" i="13"/>
  <c r="B22" i="5"/>
  <c r="B59" i="5"/>
  <c r="F72" i="6"/>
  <c r="B76" i="7"/>
  <c r="B22" i="11"/>
  <c r="F33" i="6"/>
  <c r="F87" i="8"/>
  <c r="F91" i="8"/>
  <c r="F51" i="11"/>
  <c r="F67" i="11"/>
  <c r="F91" i="12"/>
  <c r="F95" i="12"/>
  <c r="F6" i="13"/>
  <c r="F15" i="13"/>
  <c r="F87" i="13"/>
  <c r="B22" i="13"/>
  <c r="F57" i="13"/>
  <c r="I14" i="1"/>
  <c r="E25" i="1"/>
  <c r="E13" i="1"/>
  <c r="E55" i="1"/>
  <c r="B76" i="5"/>
  <c r="B97" i="5"/>
  <c r="F15" i="6"/>
  <c r="F72" i="8"/>
  <c r="B97" i="9"/>
  <c r="F10" i="6"/>
  <c r="B22" i="6"/>
  <c r="F51" i="6"/>
  <c r="F57" i="6"/>
  <c r="F81" i="6"/>
  <c r="F87" i="6"/>
  <c r="F33" i="7"/>
  <c r="F51" i="7"/>
  <c r="F57" i="7"/>
  <c r="F33" i="8"/>
  <c r="F95" i="8"/>
  <c r="F96" i="10"/>
  <c r="F71" i="5"/>
  <c r="B59" i="6"/>
  <c r="B97" i="6"/>
  <c r="F96" i="6"/>
  <c r="F96" i="7"/>
  <c r="B97" i="8"/>
  <c r="B83" i="10"/>
  <c r="F79" i="10"/>
  <c r="B97" i="11"/>
  <c r="F91" i="11"/>
  <c r="F6" i="12"/>
  <c r="F15" i="12"/>
  <c r="F67" i="13"/>
  <c r="B97" i="13"/>
  <c r="F91" i="13"/>
  <c r="B59" i="7"/>
  <c r="F67" i="7"/>
  <c r="B97" i="7"/>
  <c r="F91" i="7"/>
  <c r="F6" i="8"/>
  <c r="F15" i="8"/>
  <c r="B76" i="8"/>
  <c r="B83" i="9"/>
  <c r="F33" i="11"/>
  <c r="F72" i="11"/>
  <c r="F95" i="11"/>
  <c r="F10" i="12"/>
  <c r="B22" i="12"/>
  <c r="F51" i="12"/>
  <c r="F57" i="12"/>
  <c r="F81" i="12"/>
  <c r="F87" i="12"/>
  <c r="F33" i="13"/>
  <c r="F72" i="13"/>
  <c r="F95" i="13"/>
  <c r="B22" i="9"/>
  <c r="B59" i="9"/>
  <c r="B97" i="10"/>
  <c r="B76" i="11"/>
  <c r="B59" i="12"/>
  <c r="B97" i="12"/>
  <c r="F96" i="12"/>
  <c r="B76" i="13"/>
  <c r="F14" i="13"/>
  <c r="F22" i="13" s="1"/>
  <c r="F56" i="13"/>
  <c r="B83" i="13"/>
  <c r="F86" i="13"/>
  <c r="B76" i="12"/>
  <c r="F14" i="12"/>
  <c r="E34" i="12"/>
  <c r="F56" i="12"/>
  <c r="B83" i="12"/>
  <c r="F86" i="12"/>
  <c r="F14" i="11"/>
  <c r="F56" i="11"/>
  <c r="F71" i="11"/>
  <c r="B83" i="11"/>
  <c r="F86" i="11"/>
  <c r="B76" i="10"/>
  <c r="F95" i="10"/>
  <c r="F5" i="10"/>
  <c r="F14" i="10"/>
  <c r="F22" i="10" s="1"/>
  <c r="F50" i="10"/>
  <c r="F56" i="10"/>
  <c r="F86" i="10"/>
  <c r="B76" i="9"/>
  <c r="E105" i="9"/>
  <c r="F95" i="9"/>
  <c r="F5" i="9"/>
  <c r="F14" i="9"/>
  <c r="F22" i="9" s="1"/>
  <c r="F56" i="9"/>
  <c r="F86" i="9"/>
  <c r="E105" i="8"/>
  <c r="F14" i="8"/>
  <c r="E34" i="8"/>
  <c r="F56" i="8"/>
  <c r="F71" i="8"/>
  <c r="B83" i="8"/>
  <c r="F86" i="8"/>
  <c r="E105" i="7"/>
  <c r="F14" i="7"/>
  <c r="F56" i="7"/>
  <c r="F71" i="7"/>
  <c r="B83" i="7"/>
  <c r="F86" i="7"/>
  <c r="B76" i="6"/>
  <c r="E105" i="6"/>
  <c r="F14" i="6"/>
  <c r="F56" i="6"/>
  <c r="B83" i="6"/>
  <c r="F86" i="6"/>
  <c r="F96" i="5"/>
  <c r="F6" i="5"/>
  <c r="F15" i="5"/>
  <c r="F22" i="5" s="1"/>
  <c r="F51" i="5"/>
  <c r="F57" i="5"/>
  <c r="F81" i="5"/>
  <c r="F87" i="5"/>
  <c r="F95" i="5"/>
  <c r="E11" i="4"/>
  <c r="E53" i="4"/>
  <c r="E59" i="4"/>
  <c r="E97" i="4"/>
  <c r="E22" i="4"/>
  <c r="E34" i="4"/>
  <c r="F45" i="4"/>
  <c r="E83" i="4"/>
  <c r="E103" i="4"/>
  <c r="E83" i="3"/>
  <c r="E34" i="3"/>
  <c r="E11" i="3"/>
  <c r="E53" i="3"/>
  <c r="E59" i="3"/>
  <c r="E97" i="3"/>
  <c r="E53" i="2"/>
  <c r="E22" i="2"/>
  <c r="E34" i="2"/>
  <c r="E59" i="2"/>
  <c r="E83" i="2"/>
  <c r="D26" i="1"/>
  <c r="H55" i="1"/>
  <c r="B91" i="2"/>
  <c r="F91" i="2" s="1"/>
  <c r="L26" i="1"/>
  <c r="I25" i="1"/>
  <c r="G13" i="1"/>
  <c r="N60" i="1"/>
  <c r="O60" i="1" s="1"/>
  <c r="N68" i="1"/>
  <c r="O68" i="1" s="1"/>
  <c r="D76" i="1"/>
  <c r="H76" i="1"/>
  <c r="L76" i="1"/>
  <c r="N112" i="1"/>
  <c r="O112" i="1" s="1"/>
  <c r="K56" i="1"/>
  <c r="N57" i="1"/>
  <c r="O57" i="1" s="1"/>
  <c r="N110" i="1"/>
  <c r="O110" i="1" s="1"/>
  <c r="C26" i="1"/>
  <c r="B9" i="3" s="1"/>
  <c r="F9" i="3" s="1"/>
  <c r="N93" i="1"/>
  <c r="O93" i="1" s="1"/>
  <c r="G101" i="1"/>
  <c r="K101" i="1"/>
  <c r="E101" i="1"/>
  <c r="I101" i="1"/>
  <c r="M101" i="1"/>
  <c r="D116" i="1"/>
  <c r="H116" i="1"/>
  <c r="L116" i="1"/>
  <c r="N45" i="1"/>
  <c r="O45" i="1" s="1"/>
  <c r="I76" i="1"/>
  <c r="F76" i="1"/>
  <c r="N75" i="1"/>
  <c r="O75" i="1" s="1"/>
  <c r="N83" i="1"/>
  <c r="O83" i="1" s="1"/>
  <c r="D101" i="1"/>
  <c r="L101" i="1"/>
  <c r="N100" i="1"/>
  <c r="O100" i="1" s="1"/>
  <c r="I116" i="1"/>
  <c r="N109" i="1"/>
  <c r="O109" i="1" s="1"/>
  <c r="N114" i="1"/>
  <c r="O114" i="1" s="1"/>
  <c r="G26" i="1"/>
  <c r="N44" i="1"/>
  <c r="O44" i="1" s="1"/>
  <c r="N48" i="1"/>
  <c r="O48" i="1" s="1"/>
  <c r="N50" i="1"/>
  <c r="O50" i="1" s="1"/>
  <c r="M55" i="1"/>
  <c r="N98" i="1"/>
  <c r="O98" i="1" s="1"/>
  <c r="F116" i="1"/>
  <c r="J116" i="1"/>
  <c r="N107" i="1"/>
  <c r="O107" i="1" s="1"/>
  <c r="N113" i="1"/>
  <c r="O113" i="1" s="1"/>
  <c r="N27" i="1"/>
  <c r="O27" i="1" s="1"/>
  <c r="N59" i="1"/>
  <c r="O59" i="1" s="1"/>
  <c r="E76" i="1"/>
  <c r="M76" i="1"/>
  <c r="J76" i="1"/>
  <c r="H101" i="1"/>
  <c r="E116" i="1"/>
  <c r="M116" i="1"/>
  <c r="K26" i="1"/>
  <c r="N69" i="1"/>
  <c r="O69" i="1" s="1"/>
  <c r="G76" i="1"/>
  <c r="K76" i="1"/>
  <c r="N84" i="1"/>
  <c r="O84" i="1" s="1"/>
  <c r="F101" i="1"/>
  <c r="J101" i="1"/>
  <c r="N106" i="1"/>
  <c r="O106" i="1" s="1"/>
  <c r="G116" i="1"/>
  <c r="K116" i="1"/>
  <c r="N108" i="1"/>
  <c r="O108" i="1" s="1"/>
  <c r="N111" i="1"/>
  <c r="O111" i="1" s="1"/>
  <c r="H24" i="1"/>
  <c r="G58" i="1"/>
  <c r="L58" i="1"/>
  <c r="L14" i="1"/>
  <c r="C24" i="1"/>
  <c r="K24" i="1"/>
  <c r="C54" i="1"/>
  <c r="B37" i="3" s="1"/>
  <c r="C58" i="1"/>
  <c r="B44" i="3" s="1"/>
  <c r="F44" i="3" s="1"/>
  <c r="H58" i="1"/>
  <c r="M58" i="1"/>
  <c r="C62" i="1"/>
  <c r="B18" i="1"/>
  <c r="B26" i="2" s="1"/>
  <c r="F26" i="2" s="1"/>
  <c r="I13" i="1"/>
  <c r="I18" i="1" s="1"/>
  <c r="D14" i="1"/>
  <c r="D24" i="1"/>
  <c r="L24" i="1"/>
  <c r="I55" i="1"/>
  <c r="C56" i="1"/>
  <c r="B42" i="3" s="1"/>
  <c r="F42" i="3" s="1"/>
  <c r="D58" i="1"/>
  <c r="I58" i="1"/>
  <c r="G62" i="1"/>
  <c r="C13" i="1"/>
  <c r="K13" i="1"/>
  <c r="F14" i="1"/>
  <c r="N39" i="1"/>
  <c r="O39" i="1" s="1"/>
  <c r="D55" i="1"/>
  <c r="L55" i="1"/>
  <c r="G56" i="1"/>
  <c r="E58" i="1"/>
  <c r="K62" i="1"/>
  <c r="F21" i="1"/>
  <c r="N61" i="1"/>
  <c r="O61" i="1" s="1"/>
  <c r="N67" i="1"/>
  <c r="O67" i="1" s="1"/>
  <c r="N74" i="1"/>
  <c r="O74" i="1" s="1"/>
  <c r="L80" i="1"/>
  <c r="H80" i="1"/>
  <c r="D80" i="1"/>
  <c r="B63" i="4" s="1"/>
  <c r="F63" i="4" s="1"/>
  <c r="K80" i="1"/>
  <c r="G80" i="1"/>
  <c r="C80" i="1"/>
  <c r="B63" i="3" s="1"/>
  <c r="F63" i="3" s="1"/>
  <c r="M80" i="1"/>
  <c r="I80" i="1"/>
  <c r="E80" i="1"/>
  <c r="N81" i="1"/>
  <c r="O81" i="1" s="1"/>
  <c r="N99" i="1"/>
  <c r="O99" i="1" s="1"/>
  <c r="B121" i="1"/>
  <c r="B102" i="2" s="1"/>
  <c r="F102" i="2" s="1"/>
  <c r="B49" i="1"/>
  <c r="B32" i="2" s="1"/>
  <c r="F32" i="2" s="1"/>
  <c r="B120" i="1"/>
  <c r="B101" i="2" s="1"/>
  <c r="F101" i="2" s="1"/>
  <c r="F13" i="1"/>
  <c r="J13" i="1"/>
  <c r="J18" i="1" s="1"/>
  <c r="E14" i="1"/>
  <c r="L25" i="1"/>
  <c r="H25" i="1"/>
  <c r="D25" i="1"/>
  <c r="B8" i="4" s="1"/>
  <c r="F8" i="4" s="1"/>
  <c r="K25" i="1"/>
  <c r="G25" i="1"/>
  <c r="C25" i="1"/>
  <c r="J25" i="1"/>
  <c r="M54" i="1"/>
  <c r="I54" i="1"/>
  <c r="E54" i="1"/>
  <c r="L54" i="1"/>
  <c r="H54" i="1"/>
  <c r="D54" i="1"/>
  <c r="J54" i="1"/>
  <c r="C76" i="1"/>
  <c r="N73" i="1"/>
  <c r="O73" i="1" s="1"/>
  <c r="F80" i="1"/>
  <c r="C116" i="1"/>
  <c r="K54" i="1"/>
  <c r="J80" i="1"/>
  <c r="B28" i="1"/>
  <c r="L21" i="1"/>
  <c r="H21" i="1"/>
  <c r="D21" i="1"/>
  <c r="K21" i="1"/>
  <c r="G21" i="1"/>
  <c r="C21" i="1"/>
  <c r="J21" i="1"/>
  <c r="D13" i="1"/>
  <c r="D18" i="1" s="1"/>
  <c r="H13" i="1"/>
  <c r="L13" i="1"/>
  <c r="K14" i="1"/>
  <c r="K18" i="1" s="1"/>
  <c r="G14" i="1"/>
  <c r="C14" i="1"/>
  <c r="H14" i="1"/>
  <c r="M14" i="1"/>
  <c r="M18" i="1" s="1"/>
  <c r="E21" i="1"/>
  <c r="M21" i="1"/>
  <c r="F25" i="1"/>
  <c r="N47" i="1"/>
  <c r="O47" i="1" s="1"/>
  <c r="F54" i="1"/>
  <c r="N82" i="1"/>
  <c r="O82" i="1" s="1"/>
  <c r="C101" i="1"/>
  <c r="N97" i="1"/>
  <c r="O97" i="1" s="1"/>
  <c r="F56" i="1"/>
  <c r="J56" i="1"/>
  <c r="F62" i="1"/>
  <c r="J62" i="1"/>
  <c r="B4" i="2"/>
  <c r="B8" i="2"/>
  <c r="F8" i="2" s="1"/>
  <c r="B17" i="2"/>
  <c r="F17" i="2" s="1"/>
  <c r="B20" i="2"/>
  <c r="F20" i="2" s="1"/>
  <c r="B27" i="2"/>
  <c r="F27" i="2" s="1"/>
  <c r="B31" i="2"/>
  <c r="F31" i="2" s="1"/>
  <c r="B40" i="2"/>
  <c r="F40" i="2" s="1"/>
  <c r="B44" i="2"/>
  <c r="F44" i="2" s="1"/>
  <c r="B65" i="2"/>
  <c r="F65" i="2" s="1"/>
  <c r="B74" i="2"/>
  <c r="F74" i="2" s="1"/>
  <c r="B79" i="2"/>
  <c r="B89" i="2"/>
  <c r="F89" i="2" s="1"/>
  <c r="B92" i="2"/>
  <c r="F92" i="2" s="1"/>
  <c r="B7" i="2"/>
  <c r="F7" i="2" s="1"/>
  <c r="B16" i="2"/>
  <c r="F16" i="2" s="1"/>
  <c r="B30" i="2"/>
  <c r="F30" i="2" s="1"/>
  <c r="B39" i="2"/>
  <c r="F39" i="2" s="1"/>
  <c r="B43" i="2"/>
  <c r="F43" i="2" s="1"/>
  <c r="B52" i="2"/>
  <c r="F52" i="2" s="1"/>
  <c r="B58" i="2"/>
  <c r="F58" i="2" s="1"/>
  <c r="B64" i="2"/>
  <c r="F64" i="2" s="1"/>
  <c r="B73" i="2"/>
  <c r="F73" i="2" s="1"/>
  <c r="B82" i="2"/>
  <c r="F82" i="2" s="1"/>
  <c r="B88" i="2"/>
  <c r="F88" i="2" s="1"/>
  <c r="B95" i="4"/>
  <c r="B91" i="4"/>
  <c r="F91" i="4" s="1"/>
  <c r="B87" i="4"/>
  <c r="F87" i="4" s="1"/>
  <c r="B81" i="4"/>
  <c r="F81" i="4" s="1"/>
  <c r="B72" i="4"/>
  <c r="F72" i="4" s="1"/>
  <c r="B67" i="4"/>
  <c r="F67" i="4" s="1"/>
  <c r="B57" i="4"/>
  <c r="F57" i="4" s="1"/>
  <c r="B51" i="4"/>
  <c r="F51" i="4" s="1"/>
  <c r="B38" i="4"/>
  <c r="F38" i="4" s="1"/>
  <c r="B33" i="4"/>
  <c r="F33" i="4" s="1"/>
  <c r="B21" i="4"/>
  <c r="F21" i="4" s="1"/>
  <c r="B19" i="4"/>
  <c r="F19" i="4" s="1"/>
  <c r="B15" i="4"/>
  <c r="F15" i="4" s="1"/>
  <c r="B10" i="4"/>
  <c r="F10" i="4" s="1"/>
  <c r="B6" i="4"/>
  <c r="F6" i="4" s="1"/>
  <c r="B95" i="3"/>
  <c r="B91" i="3"/>
  <c r="F91" i="3" s="1"/>
  <c r="B87" i="3"/>
  <c r="F87" i="3" s="1"/>
  <c r="B81" i="3"/>
  <c r="F81" i="3" s="1"/>
  <c r="B72" i="3"/>
  <c r="F72" i="3" s="1"/>
  <c r="B67" i="3"/>
  <c r="F67" i="3" s="1"/>
  <c r="B57" i="3"/>
  <c r="F57" i="3" s="1"/>
  <c r="B51" i="3"/>
  <c r="F51" i="3" s="1"/>
  <c r="B33" i="3"/>
  <c r="F33" i="3" s="1"/>
  <c r="B21" i="3"/>
  <c r="F21" i="3" s="1"/>
  <c r="B19" i="3"/>
  <c r="F19" i="3" s="1"/>
  <c r="B15" i="3"/>
  <c r="F15" i="3" s="1"/>
  <c r="B10" i="3"/>
  <c r="F10" i="3" s="1"/>
  <c r="B6" i="3"/>
  <c r="F6" i="3" s="1"/>
  <c r="B96" i="4"/>
  <c r="B92" i="4"/>
  <c r="F92" i="4" s="1"/>
  <c r="B88" i="4"/>
  <c r="F88" i="4" s="1"/>
  <c r="B82" i="4"/>
  <c r="F82" i="4" s="1"/>
  <c r="B73" i="4"/>
  <c r="F73" i="4" s="1"/>
  <c r="B64" i="4"/>
  <c r="F64" i="4" s="1"/>
  <c r="B58" i="4"/>
  <c r="F58" i="4" s="1"/>
  <c r="B52" i="4"/>
  <c r="F52" i="4" s="1"/>
  <c r="B43" i="4"/>
  <c r="F43" i="4" s="1"/>
  <c r="B39" i="4"/>
  <c r="F39" i="4" s="1"/>
  <c r="B30" i="4"/>
  <c r="F30" i="4" s="1"/>
  <c r="B16" i="4"/>
  <c r="F16" i="4" s="1"/>
  <c r="B7" i="4"/>
  <c r="F7" i="4" s="1"/>
  <c r="B96" i="3"/>
  <c r="B92" i="3"/>
  <c r="F92" i="3" s="1"/>
  <c r="B88" i="3"/>
  <c r="F88" i="3" s="1"/>
  <c r="B82" i="3"/>
  <c r="F82" i="3" s="1"/>
  <c r="B73" i="3"/>
  <c r="F73" i="3" s="1"/>
  <c r="B64" i="3"/>
  <c r="F64" i="3" s="1"/>
  <c r="B58" i="3"/>
  <c r="F58" i="3" s="1"/>
  <c r="B52" i="3"/>
  <c r="F52" i="3" s="1"/>
  <c r="B43" i="3"/>
  <c r="F43" i="3" s="1"/>
  <c r="B39" i="3"/>
  <c r="F39" i="3" s="1"/>
  <c r="B30" i="3"/>
  <c r="F30" i="3" s="1"/>
  <c r="B16" i="3"/>
  <c r="F16" i="3" s="1"/>
  <c r="B7" i="3"/>
  <c r="F7" i="3" s="1"/>
  <c r="B94" i="2"/>
  <c r="F94" i="2" s="1"/>
  <c r="B90" i="2"/>
  <c r="F90" i="2" s="1"/>
  <c r="B93" i="4"/>
  <c r="F93" i="4" s="1"/>
  <c r="B89" i="4"/>
  <c r="F89" i="4" s="1"/>
  <c r="B79" i="4"/>
  <c r="B74" i="4"/>
  <c r="F74" i="4" s="1"/>
  <c r="B65" i="4"/>
  <c r="F65" i="4" s="1"/>
  <c r="B44" i="4"/>
  <c r="F44" i="4" s="1"/>
  <c r="B40" i="4"/>
  <c r="F40" i="4" s="1"/>
  <c r="B31" i="4"/>
  <c r="F31" i="4" s="1"/>
  <c r="B27" i="4"/>
  <c r="F27" i="4" s="1"/>
  <c r="B20" i="4"/>
  <c r="F20" i="4" s="1"/>
  <c r="B17" i="4"/>
  <c r="F17" i="4" s="1"/>
  <c r="B93" i="3"/>
  <c r="F93" i="3" s="1"/>
  <c r="B89" i="3"/>
  <c r="F89" i="3" s="1"/>
  <c r="B79" i="3"/>
  <c r="B74" i="3"/>
  <c r="F74" i="3" s="1"/>
  <c r="B65" i="3"/>
  <c r="F65" i="3" s="1"/>
  <c r="B40" i="3"/>
  <c r="F40" i="3" s="1"/>
  <c r="B31" i="3"/>
  <c r="F31" i="3" s="1"/>
  <c r="B27" i="3"/>
  <c r="F27" i="3" s="1"/>
  <c r="B20" i="3"/>
  <c r="F20" i="3" s="1"/>
  <c r="B17" i="3"/>
  <c r="F17" i="3" s="1"/>
  <c r="B94" i="4"/>
  <c r="F94" i="4" s="1"/>
  <c r="B90" i="4"/>
  <c r="F90" i="4" s="1"/>
  <c r="B86" i="4"/>
  <c r="B80" i="4"/>
  <c r="F80" i="4" s="1"/>
  <c r="B75" i="4"/>
  <c r="F75" i="4" s="1"/>
  <c r="B71" i="4"/>
  <c r="B66" i="4"/>
  <c r="F66" i="4" s="1"/>
  <c r="B56" i="4"/>
  <c r="B50" i="4"/>
  <c r="F50" i="4" s="1"/>
  <c r="B41" i="4"/>
  <c r="F41" i="4" s="1"/>
  <c r="B28" i="4"/>
  <c r="F28" i="4" s="1"/>
  <c r="B18" i="4"/>
  <c r="F18" i="4" s="1"/>
  <c r="B14" i="4"/>
  <c r="B9" i="4"/>
  <c r="F9" i="4" s="1"/>
  <c r="B5" i="4"/>
  <c r="F5" i="4" s="1"/>
  <c r="B94" i="3"/>
  <c r="F94" i="3" s="1"/>
  <c r="B90" i="3"/>
  <c r="F90" i="3" s="1"/>
  <c r="B86" i="3"/>
  <c r="B80" i="3"/>
  <c r="F80" i="3" s="1"/>
  <c r="B75" i="3"/>
  <c r="F75" i="3" s="1"/>
  <c r="B71" i="3"/>
  <c r="B66" i="3"/>
  <c r="F66" i="3" s="1"/>
  <c r="B56" i="3"/>
  <c r="B50" i="3"/>
  <c r="F50" i="3" s="1"/>
  <c r="B41" i="3"/>
  <c r="F41" i="3" s="1"/>
  <c r="B28" i="3"/>
  <c r="F28" i="3" s="1"/>
  <c r="B18" i="3"/>
  <c r="F18" i="3" s="1"/>
  <c r="B14" i="3"/>
  <c r="B5" i="3"/>
  <c r="F5" i="3" s="1"/>
  <c r="E24" i="1"/>
  <c r="I24" i="1"/>
  <c r="M24" i="1"/>
  <c r="E26" i="1"/>
  <c r="I26" i="1"/>
  <c r="M26" i="1"/>
  <c r="F55" i="1"/>
  <c r="J55" i="1"/>
  <c r="D56" i="1"/>
  <c r="H56" i="1"/>
  <c r="L56" i="1"/>
  <c r="D62" i="1"/>
  <c r="H62" i="1"/>
  <c r="L62" i="1"/>
  <c r="B6" i="2"/>
  <c r="F6" i="2" s="1"/>
  <c r="B10" i="2"/>
  <c r="F10" i="2" s="1"/>
  <c r="B15" i="2"/>
  <c r="F15" i="2" s="1"/>
  <c r="B19" i="2"/>
  <c r="F19" i="2" s="1"/>
  <c r="B21" i="2"/>
  <c r="F21" i="2" s="1"/>
  <c r="B33" i="2"/>
  <c r="F33" i="2" s="1"/>
  <c r="B38" i="2"/>
  <c r="F38" i="2" s="1"/>
  <c r="B42" i="2"/>
  <c r="F42" i="2" s="1"/>
  <c r="B51" i="2"/>
  <c r="F51" i="2" s="1"/>
  <c r="B57" i="2"/>
  <c r="F57" i="2" s="1"/>
  <c r="B63" i="2"/>
  <c r="F63" i="2" s="1"/>
  <c r="B67" i="2"/>
  <c r="F67" i="2" s="1"/>
  <c r="B72" i="2"/>
  <c r="F72" i="2" s="1"/>
  <c r="B81" i="2"/>
  <c r="F81" i="2" s="1"/>
  <c r="B87" i="2"/>
  <c r="F87" i="2" s="1"/>
  <c r="B93" i="2"/>
  <c r="F93" i="2" s="1"/>
  <c r="F24" i="1"/>
  <c r="J24" i="1"/>
  <c r="F26" i="1"/>
  <c r="J26" i="1"/>
  <c r="C55" i="1"/>
  <c r="G55" i="1"/>
  <c r="E56" i="1"/>
  <c r="I56" i="1"/>
  <c r="F58" i="1"/>
  <c r="J58" i="1"/>
  <c r="E62" i="1"/>
  <c r="I62" i="1"/>
  <c r="B5" i="2"/>
  <c r="F5" i="2" s="1"/>
  <c r="B9" i="2"/>
  <c r="F9" i="2" s="1"/>
  <c r="B14" i="2"/>
  <c r="B18" i="2"/>
  <c r="F18" i="2" s="1"/>
  <c r="B28" i="2"/>
  <c r="F28" i="2" s="1"/>
  <c r="B37" i="2"/>
  <c r="B41" i="2"/>
  <c r="F41" i="2" s="1"/>
  <c r="B50" i="2"/>
  <c r="F50" i="2" s="1"/>
  <c r="B56" i="2"/>
  <c r="B66" i="2"/>
  <c r="F66" i="2" s="1"/>
  <c r="B71" i="2"/>
  <c r="B75" i="2"/>
  <c r="F75" i="2" s="1"/>
  <c r="B80" i="2"/>
  <c r="F80" i="2" s="1"/>
  <c r="B86" i="2"/>
  <c r="N25" i="1" l="1"/>
  <c r="O25" i="1" s="1"/>
  <c r="G18" i="1"/>
  <c r="B29" i="2"/>
  <c r="F29" i="2" s="1"/>
  <c r="J96" i="1"/>
  <c r="F22" i="8"/>
  <c r="O4" i="1"/>
  <c r="F22" i="7"/>
  <c r="E18" i="1"/>
  <c r="F22" i="11"/>
  <c r="F22" i="6"/>
  <c r="B8" i="13"/>
  <c r="F8" i="13" s="1"/>
  <c r="B8" i="11"/>
  <c r="F8" i="11" s="1"/>
  <c r="B8" i="10"/>
  <c r="F8" i="10" s="1"/>
  <c r="B8" i="8"/>
  <c r="F8" i="8" s="1"/>
  <c r="B8" i="12"/>
  <c r="F8" i="12" s="1"/>
  <c r="B8" i="9"/>
  <c r="F8" i="9" s="1"/>
  <c r="B8" i="7"/>
  <c r="F8" i="7" s="1"/>
  <c r="B8" i="5"/>
  <c r="F8" i="5" s="1"/>
  <c r="B8" i="6"/>
  <c r="F8" i="6" s="1"/>
  <c r="B37" i="4"/>
  <c r="F37" i="4" s="1"/>
  <c r="B37" i="13"/>
  <c r="B37" i="11"/>
  <c r="B37" i="10"/>
  <c r="B37" i="8"/>
  <c r="B37" i="7"/>
  <c r="B37" i="5"/>
  <c r="B37" i="12"/>
  <c r="B37" i="9"/>
  <c r="B37" i="6"/>
  <c r="B63" i="13"/>
  <c r="F63" i="13" s="1"/>
  <c r="B63" i="11"/>
  <c r="F63" i="11" s="1"/>
  <c r="B63" i="10"/>
  <c r="F63" i="10" s="1"/>
  <c r="B63" i="8"/>
  <c r="F63" i="8" s="1"/>
  <c r="B63" i="12"/>
  <c r="F63" i="12" s="1"/>
  <c r="B63" i="9"/>
  <c r="F63" i="9" s="1"/>
  <c r="B63" i="6"/>
  <c r="F63" i="6" s="1"/>
  <c r="B63" i="7"/>
  <c r="F63" i="7" s="1"/>
  <c r="B63" i="5"/>
  <c r="D28" i="1"/>
  <c r="B4" i="9"/>
  <c r="B4" i="13"/>
  <c r="B4" i="11"/>
  <c r="B4" i="12"/>
  <c r="B4" i="8"/>
  <c r="B4" i="10"/>
  <c r="B4" i="7"/>
  <c r="B4" i="6"/>
  <c r="B4" i="5"/>
  <c r="B42" i="4"/>
  <c r="F42" i="4" s="1"/>
  <c r="B42" i="12"/>
  <c r="F42" i="12" s="1"/>
  <c r="B42" i="10"/>
  <c r="F42" i="10" s="1"/>
  <c r="B42" i="7"/>
  <c r="F42" i="7" s="1"/>
  <c r="B42" i="13"/>
  <c r="F42" i="13" s="1"/>
  <c r="B42" i="6"/>
  <c r="F42" i="6" s="1"/>
  <c r="B42" i="5"/>
  <c r="F42" i="5" s="1"/>
  <c r="B42" i="11"/>
  <c r="F42" i="11" s="1"/>
  <c r="B42" i="9"/>
  <c r="F42" i="9" s="1"/>
  <c r="B42" i="8"/>
  <c r="F42" i="8" s="1"/>
  <c r="B38" i="9"/>
  <c r="F38" i="9" s="1"/>
  <c r="B38" i="12"/>
  <c r="F38" i="12" s="1"/>
  <c r="B38" i="13"/>
  <c r="F38" i="13" s="1"/>
  <c r="B38" i="6"/>
  <c r="F38" i="6" s="1"/>
  <c r="B38" i="5"/>
  <c r="F38" i="5" s="1"/>
  <c r="B38" i="11"/>
  <c r="F38" i="11" s="1"/>
  <c r="B38" i="10"/>
  <c r="F38" i="10" s="1"/>
  <c r="B38" i="8"/>
  <c r="F38" i="8" s="1"/>
  <c r="B38" i="7"/>
  <c r="F38" i="7" s="1"/>
  <c r="B44" i="10"/>
  <c r="F44" i="10" s="1"/>
  <c r="B44" i="13"/>
  <c r="F44" i="13" s="1"/>
  <c r="B44" i="11"/>
  <c r="F44" i="11" s="1"/>
  <c r="B44" i="9"/>
  <c r="F44" i="9" s="1"/>
  <c r="B44" i="5"/>
  <c r="F44" i="5" s="1"/>
  <c r="B44" i="8"/>
  <c r="F44" i="8" s="1"/>
  <c r="B44" i="12"/>
  <c r="F44" i="12" s="1"/>
  <c r="B44" i="7"/>
  <c r="F44" i="7" s="1"/>
  <c r="B44" i="6"/>
  <c r="F44" i="6" s="1"/>
  <c r="B7" i="10"/>
  <c r="F7" i="10" s="1"/>
  <c r="B7" i="12"/>
  <c r="F7" i="12" s="1"/>
  <c r="B7" i="9"/>
  <c r="F7" i="9" s="1"/>
  <c r="B7" i="11"/>
  <c r="F7" i="11" s="1"/>
  <c r="B7" i="6"/>
  <c r="F7" i="6" s="1"/>
  <c r="B7" i="8"/>
  <c r="F7" i="8" s="1"/>
  <c r="B7" i="13"/>
  <c r="F7" i="13" s="1"/>
  <c r="B7" i="7"/>
  <c r="F7" i="7" s="1"/>
  <c r="B7" i="5"/>
  <c r="F7" i="5" s="1"/>
  <c r="B9" i="12"/>
  <c r="F9" i="12" s="1"/>
  <c r="B9" i="13"/>
  <c r="F9" i="13" s="1"/>
  <c r="B9" i="6"/>
  <c r="F9" i="6" s="1"/>
  <c r="B9" i="11"/>
  <c r="F9" i="11" s="1"/>
  <c r="B9" i="9"/>
  <c r="F9" i="9" s="1"/>
  <c r="B9" i="8"/>
  <c r="F9" i="8" s="1"/>
  <c r="B9" i="7"/>
  <c r="F9" i="7" s="1"/>
  <c r="B9" i="5"/>
  <c r="F9" i="5" s="1"/>
  <c r="B9" i="10"/>
  <c r="F9" i="10" s="1"/>
  <c r="F22" i="12"/>
  <c r="B8" i="3"/>
  <c r="F8" i="3" s="1"/>
  <c r="B4" i="4"/>
  <c r="B11" i="4" s="1"/>
  <c r="M63" i="1"/>
  <c r="N101" i="1"/>
  <c r="O101" i="1" s="1"/>
  <c r="C28" i="1"/>
  <c r="H28" i="1"/>
  <c r="K63" i="1"/>
  <c r="L18" i="1"/>
  <c r="N76" i="1"/>
  <c r="O76" i="1" s="1"/>
  <c r="N54" i="1"/>
  <c r="O54" i="1" s="1"/>
  <c r="C18" i="1"/>
  <c r="N116" i="1"/>
  <c r="O116" i="1" s="1"/>
  <c r="N62" i="1"/>
  <c r="O62" i="1" s="1"/>
  <c r="L28" i="1"/>
  <c r="G63" i="1"/>
  <c r="N80" i="1"/>
  <c r="O80" i="1" s="1"/>
  <c r="K28" i="1"/>
  <c r="B100" i="2"/>
  <c r="B103" i="2" s="1"/>
  <c r="G28" i="1"/>
  <c r="C63" i="1"/>
  <c r="B4" i="3"/>
  <c r="B11" i="3" s="1"/>
  <c r="B49" i="2"/>
  <c r="F49" i="2" s="1"/>
  <c r="F18" i="1"/>
  <c r="B62" i="2"/>
  <c r="F62" i="2" s="1"/>
  <c r="F79" i="3"/>
  <c r="B83" i="3"/>
  <c r="F96" i="3"/>
  <c r="F95" i="4"/>
  <c r="J28" i="1"/>
  <c r="N58" i="1"/>
  <c r="O58" i="1" s="1"/>
  <c r="L63" i="1"/>
  <c r="N24" i="1"/>
  <c r="O24" i="1" s="1"/>
  <c r="J119" i="1"/>
  <c r="E119" i="1"/>
  <c r="K49" i="1"/>
  <c r="G49" i="1"/>
  <c r="C49" i="1"/>
  <c r="B32" i="3" s="1"/>
  <c r="F32" i="3" s="1"/>
  <c r="J49" i="1"/>
  <c r="F49" i="1"/>
  <c r="I49" i="1"/>
  <c r="H49" i="1"/>
  <c r="M49" i="1"/>
  <c r="E49" i="1"/>
  <c r="L49" i="1"/>
  <c r="D49" i="1"/>
  <c r="N21" i="1"/>
  <c r="O21" i="1" s="1"/>
  <c r="B22" i="4"/>
  <c r="F14" i="4"/>
  <c r="F22" i="4" s="1"/>
  <c r="B97" i="2"/>
  <c r="F86" i="2"/>
  <c r="N55" i="1"/>
  <c r="O55" i="1" s="1"/>
  <c r="B22" i="3"/>
  <c r="F14" i="3"/>
  <c r="F22" i="3" s="1"/>
  <c r="F37" i="3"/>
  <c r="B97" i="4"/>
  <c r="F86" i="4"/>
  <c r="F95" i="3"/>
  <c r="M28" i="1"/>
  <c r="N14" i="1"/>
  <c r="O14" i="1" s="1"/>
  <c r="H18" i="1"/>
  <c r="J63" i="1"/>
  <c r="E63" i="1"/>
  <c r="K121" i="1"/>
  <c r="B104" i="11" s="1"/>
  <c r="F104" i="11" s="1"/>
  <c r="G121" i="1"/>
  <c r="B104" i="13" s="1"/>
  <c r="F104" i="13" s="1"/>
  <c r="C121" i="1"/>
  <c r="B102" i="3" s="1"/>
  <c r="F102" i="3" s="1"/>
  <c r="J121" i="1"/>
  <c r="B104" i="10" s="1"/>
  <c r="F104" i="10" s="1"/>
  <c r="F121" i="1"/>
  <c r="B104" i="6" s="1"/>
  <c r="F104" i="6" s="1"/>
  <c r="L121" i="1"/>
  <c r="B104" i="12" s="1"/>
  <c r="F104" i="12" s="1"/>
  <c r="H121" i="1"/>
  <c r="B104" i="8" s="1"/>
  <c r="F104" i="8" s="1"/>
  <c r="D121" i="1"/>
  <c r="B102" i="4" s="1"/>
  <c r="F102" i="4" s="1"/>
  <c r="M121" i="1"/>
  <c r="I121" i="1"/>
  <c r="B104" i="9" s="1"/>
  <c r="F104" i="9" s="1"/>
  <c r="E121" i="1"/>
  <c r="B104" i="5" s="1"/>
  <c r="F104" i="5" s="1"/>
  <c r="N26" i="1"/>
  <c r="O26" i="1" s="1"/>
  <c r="I28" i="1"/>
  <c r="B46" i="2"/>
  <c r="F37" i="2"/>
  <c r="B22" i="2"/>
  <c r="F14" i="2"/>
  <c r="F22" i="2" s="1"/>
  <c r="F71" i="4"/>
  <c r="B76" i="4"/>
  <c r="F79" i="4"/>
  <c r="B83" i="4"/>
  <c r="F96" i="4"/>
  <c r="B11" i="2"/>
  <c r="F4" i="2"/>
  <c r="F11" i="2" s="1"/>
  <c r="N56" i="1"/>
  <c r="O56" i="1" s="1"/>
  <c r="E28" i="1"/>
  <c r="D63" i="1"/>
  <c r="I63" i="1"/>
  <c r="N13" i="1"/>
  <c r="O13" i="1" s="1"/>
  <c r="K43" i="1"/>
  <c r="G43" i="1"/>
  <c r="C43" i="1"/>
  <c r="B26" i="3" s="1"/>
  <c r="F26" i="3" s="1"/>
  <c r="J43" i="1"/>
  <c r="F43" i="1"/>
  <c r="M43" i="1"/>
  <c r="E43" i="1"/>
  <c r="L43" i="1"/>
  <c r="D43" i="1"/>
  <c r="I43" i="1"/>
  <c r="H43" i="1"/>
  <c r="F28" i="1"/>
  <c r="B76" i="2"/>
  <c r="F71" i="2"/>
  <c r="B59" i="3"/>
  <c r="F56" i="3"/>
  <c r="B97" i="3"/>
  <c r="F86" i="3"/>
  <c r="B59" i="2"/>
  <c r="F56" i="2"/>
  <c r="F71" i="3"/>
  <c r="B76" i="3"/>
  <c r="B59" i="4"/>
  <c r="F56" i="4"/>
  <c r="B38" i="3"/>
  <c r="F38" i="3" s="1"/>
  <c r="F79" i="2"/>
  <c r="B83" i="2"/>
  <c r="F63" i="1"/>
  <c r="H63" i="1"/>
  <c r="K46" i="1"/>
  <c r="G46" i="1"/>
  <c r="C46" i="1"/>
  <c r="B29" i="3" s="1"/>
  <c r="F29" i="3" s="1"/>
  <c r="J46" i="1"/>
  <c r="F46" i="1"/>
  <c r="H46" i="1"/>
  <c r="M46" i="1"/>
  <c r="E46" i="1"/>
  <c r="L46" i="1"/>
  <c r="D46" i="1"/>
  <c r="I46" i="1"/>
  <c r="F96" i="1"/>
  <c r="I96" i="1"/>
  <c r="K96" i="1"/>
  <c r="C96" i="1"/>
  <c r="H96" i="1"/>
  <c r="M120" i="1"/>
  <c r="I120" i="1"/>
  <c r="E120" i="1"/>
  <c r="L120" i="1"/>
  <c r="H120" i="1"/>
  <c r="D120" i="1"/>
  <c r="J120" i="1"/>
  <c r="F120" i="1"/>
  <c r="K120" i="1"/>
  <c r="G120" i="1"/>
  <c r="C120" i="1"/>
  <c r="B101" i="3" s="1"/>
  <c r="F101" i="3" s="1"/>
  <c r="D96" i="1" l="1"/>
  <c r="G96" i="1"/>
  <c r="M96" i="1"/>
  <c r="C119" i="1"/>
  <c r="L96" i="1"/>
  <c r="E96" i="1"/>
  <c r="D119" i="1"/>
  <c r="F4" i="4"/>
  <c r="F11" i="4" s="1"/>
  <c r="B46" i="4"/>
  <c r="K79" i="1"/>
  <c r="K85" i="1" s="1"/>
  <c r="B85" i="1"/>
  <c r="B68" i="2"/>
  <c r="H119" i="1"/>
  <c r="H79" i="1"/>
  <c r="H85" i="1" s="1"/>
  <c r="M79" i="1"/>
  <c r="M85" i="1" s="1"/>
  <c r="L79" i="1"/>
  <c r="F79" i="1"/>
  <c r="F85" i="1" s="1"/>
  <c r="C79" i="1"/>
  <c r="B62" i="3" s="1"/>
  <c r="E79" i="1"/>
  <c r="N79" i="1" s="1"/>
  <c r="O79" i="1" s="1"/>
  <c r="J79" i="1"/>
  <c r="D79" i="1"/>
  <c r="B62" i="7" s="1"/>
  <c r="G79" i="1"/>
  <c r="G85" i="1" s="1"/>
  <c r="I79" i="1"/>
  <c r="B11" i="7"/>
  <c r="F4" i="7"/>
  <c r="F11" i="7" s="1"/>
  <c r="F63" i="5"/>
  <c r="F37" i="11"/>
  <c r="B46" i="11"/>
  <c r="F100" i="2"/>
  <c r="B102" i="10"/>
  <c r="F102" i="10" s="1"/>
  <c r="B102" i="9"/>
  <c r="F102" i="9" s="1"/>
  <c r="B102" i="13"/>
  <c r="F102" i="13" s="1"/>
  <c r="B102" i="11"/>
  <c r="F102" i="11" s="1"/>
  <c r="B102" i="6"/>
  <c r="F102" i="6" s="1"/>
  <c r="B102" i="7"/>
  <c r="F102" i="7" s="1"/>
  <c r="B102" i="5"/>
  <c r="F102" i="5" s="1"/>
  <c r="B102" i="12"/>
  <c r="F102" i="12" s="1"/>
  <c r="B102" i="8"/>
  <c r="F102" i="8" s="1"/>
  <c r="I119" i="1"/>
  <c r="I122" i="1" s="1"/>
  <c r="L119" i="1"/>
  <c r="L122" i="1" s="1"/>
  <c r="G119" i="1"/>
  <c r="G122" i="1" s="1"/>
  <c r="F4" i="10"/>
  <c r="F11" i="10" s="1"/>
  <c r="B11" i="10"/>
  <c r="B11" i="13"/>
  <c r="F4" i="13"/>
  <c r="F11" i="13" s="1"/>
  <c r="F37" i="6"/>
  <c r="B46" i="6"/>
  <c r="B46" i="7"/>
  <c r="F37" i="7"/>
  <c r="B46" i="13"/>
  <c r="F37" i="13"/>
  <c r="B29" i="4"/>
  <c r="F29" i="4" s="1"/>
  <c r="B29" i="10"/>
  <c r="F29" i="10" s="1"/>
  <c r="B29" i="12"/>
  <c r="F29" i="12" s="1"/>
  <c r="B29" i="9"/>
  <c r="F29" i="9" s="1"/>
  <c r="B29" i="5"/>
  <c r="F29" i="5" s="1"/>
  <c r="B29" i="11"/>
  <c r="F29" i="11" s="1"/>
  <c r="B29" i="6"/>
  <c r="F29" i="6" s="1"/>
  <c r="B29" i="13"/>
  <c r="F29" i="13" s="1"/>
  <c r="B29" i="8"/>
  <c r="F29" i="8" s="1"/>
  <c r="B29" i="7"/>
  <c r="F29" i="7" s="1"/>
  <c r="B11" i="11"/>
  <c r="F4" i="11"/>
  <c r="F11" i="11" s="1"/>
  <c r="B46" i="5"/>
  <c r="F37" i="5"/>
  <c r="B101" i="4"/>
  <c r="F101" i="4" s="1"/>
  <c r="B101" i="9"/>
  <c r="F101" i="9" s="1"/>
  <c r="B101" i="5"/>
  <c r="F101" i="5" s="1"/>
  <c r="B101" i="8"/>
  <c r="F101" i="8" s="1"/>
  <c r="B101" i="6"/>
  <c r="F101" i="6" s="1"/>
  <c r="B101" i="11"/>
  <c r="F101" i="11" s="1"/>
  <c r="B101" i="13"/>
  <c r="F101" i="13" s="1"/>
  <c r="B101" i="12"/>
  <c r="F101" i="12" s="1"/>
  <c r="B101" i="7"/>
  <c r="F101" i="7" s="1"/>
  <c r="B101" i="10"/>
  <c r="F101" i="10" s="1"/>
  <c r="B26" i="4"/>
  <c r="F26" i="4" s="1"/>
  <c r="B26" i="12"/>
  <c r="F26" i="12" s="1"/>
  <c r="B26" i="10"/>
  <c r="F26" i="10" s="1"/>
  <c r="B26" i="9"/>
  <c r="F26" i="9" s="1"/>
  <c r="B26" i="13"/>
  <c r="F26" i="13" s="1"/>
  <c r="B26" i="8"/>
  <c r="F26" i="8" s="1"/>
  <c r="B26" i="6"/>
  <c r="F26" i="6" s="1"/>
  <c r="B26" i="5"/>
  <c r="F26" i="5" s="1"/>
  <c r="B26" i="7"/>
  <c r="F26" i="7" s="1"/>
  <c r="B26" i="11"/>
  <c r="F26" i="11" s="1"/>
  <c r="M66" i="1"/>
  <c r="M70" i="1" s="1"/>
  <c r="M119" i="1"/>
  <c r="M122" i="1" s="1"/>
  <c r="F119" i="1"/>
  <c r="F122" i="1" s="1"/>
  <c r="K119" i="1"/>
  <c r="K122" i="1" s="1"/>
  <c r="F4" i="5"/>
  <c r="F11" i="5" s="1"/>
  <c r="B11" i="5"/>
  <c r="B11" i="8"/>
  <c r="F4" i="8"/>
  <c r="F11" i="8" s="1"/>
  <c r="F4" i="9"/>
  <c r="F11" i="9" s="1"/>
  <c r="B11" i="9"/>
  <c r="B46" i="9"/>
  <c r="F37" i="9"/>
  <c r="B46" i="8"/>
  <c r="F37" i="8"/>
  <c r="B32" i="4"/>
  <c r="F32" i="4" s="1"/>
  <c r="B32" i="13"/>
  <c r="F32" i="13" s="1"/>
  <c r="B32" i="11"/>
  <c r="F32" i="11" s="1"/>
  <c r="B32" i="10"/>
  <c r="F32" i="10" s="1"/>
  <c r="B32" i="9"/>
  <c r="F32" i="9" s="1"/>
  <c r="B32" i="8"/>
  <c r="F32" i="8" s="1"/>
  <c r="B32" i="12"/>
  <c r="F32" i="12" s="1"/>
  <c r="B32" i="7"/>
  <c r="F32" i="7" s="1"/>
  <c r="B32" i="5"/>
  <c r="F32" i="5" s="1"/>
  <c r="B32" i="6"/>
  <c r="F32" i="6" s="1"/>
  <c r="B100" i="13"/>
  <c r="B100" i="11"/>
  <c r="B100" i="9"/>
  <c r="B100" i="8"/>
  <c r="B100" i="12"/>
  <c r="B100" i="7"/>
  <c r="B100" i="5"/>
  <c r="B100" i="10"/>
  <c r="B100" i="6"/>
  <c r="B11" i="6"/>
  <c r="F4" i="6"/>
  <c r="F11" i="6" s="1"/>
  <c r="B11" i="12"/>
  <c r="F4" i="12"/>
  <c r="F11" i="12" s="1"/>
  <c r="F37" i="12"/>
  <c r="B46" i="12"/>
  <c r="F37" i="10"/>
  <c r="B46" i="10"/>
  <c r="F4" i="3"/>
  <c r="F11" i="3" s="1"/>
  <c r="B104" i="7"/>
  <c r="F104" i="7" s="1"/>
  <c r="B53" i="2"/>
  <c r="K66" i="1"/>
  <c r="K70" i="1" s="1"/>
  <c r="F66" i="1"/>
  <c r="F70" i="1" s="1"/>
  <c r="D66" i="1"/>
  <c r="I66" i="1"/>
  <c r="I70" i="1" s="1"/>
  <c r="B70" i="1"/>
  <c r="G42" i="1"/>
  <c r="G51" i="1" s="1"/>
  <c r="B51" i="1"/>
  <c r="J42" i="1"/>
  <c r="C42" i="1"/>
  <c r="B25" i="3" s="1"/>
  <c r="F25" i="3" s="1"/>
  <c r="F34" i="3" s="1"/>
  <c r="I42" i="1"/>
  <c r="I51" i="1" s="1"/>
  <c r="D42" i="1"/>
  <c r="F42" i="1"/>
  <c r="M42" i="1"/>
  <c r="M51" i="1" s="1"/>
  <c r="L42" i="1"/>
  <c r="K42" i="1"/>
  <c r="H42" i="1"/>
  <c r="H51" i="1" s="1"/>
  <c r="E42" i="1"/>
  <c r="B25" i="2"/>
  <c r="J66" i="1"/>
  <c r="J70" i="1" s="1"/>
  <c r="C66" i="1"/>
  <c r="C70" i="1" s="1"/>
  <c r="H66" i="1"/>
  <c r="H70" i="1" s="1"/>
  <c r="N63" i="1"/>
  <c r="O63" i="1" s="1"/>
  <c r="N119" i="1"/>
  <c r="O119" i="1" s="1"/>
  <c r="N96" i="1"/>
  <c r="O96" i="1" s="1"/>
  <c r="N120" i="1"/>
  <c r="O120" i="1" s="1"/>
  <c r="E66" i="1"/>
  <c r="E70" i="1" s="1"/>
  <c r="G66" i="1"/>
  <c r="G70" i="1" s="1"/>
  <c r="L66" i="1"/>
  <c r="L70" i="1" s="1"/>
  <c r="N49" i="1"/>
  <c r="O49" i="1" s="1"/>
  <c r="D122" i="1"/>
  <c r="B100" i="4"/>
  <c r="J122" i="1"/>
  <c r="C85" i="1"/>
  <c r="J85" i="1"/>
  <c r="I85" i="1"/>
  <c r="N28" i="1"/>
  <c r="O28" i="1" s="1"/>
  <c r="N43" i="1"/>
  <c r="O43" i="1" s="1"/>
  <c r="E122" i="1"/>
  <c r="H122" i="1"/>
  <c r="N18" i="1"/>
  <c r="O18" i="1" s="1"/>
  <c r="N46" i="1"/>
  <c r="O46" i="1" s="1"/>
  <c r="L85" i="1"/>
  <c r="N121" i="1"/>
  <c r="O121" i="1" s="1"/>
  <c r="B46" i="3"/>
  <c r="C122" i="1"/>
  <c r="B100" i="3"/>
  <c r="E85" i="1" l="1"/>
  <c r="C51" i="1"/>
  <c r="B62" i="8"/>
  <c r="B62" i="9"/>
  <c r="F62" i="9" s="1"/>
  <c r="B49" i="3"/>
  <c r="B53" i="3" s="1"/>
  <c r="B62" i="4"/>
  <c r="B68" i="4" s="1"/>
  <c r="B62" i="5"/>
  <c r="B62" i="6"/>
  <c r="F62" i="6" s="1"/>
  <c r="B62" i="12"/>
  <c r="B68" i="12" s="1"/>
  <c r="B62" i="10"/>
  <c r="B68" i="10" s="1"/>
  <c r="B62" i="13"/>
  <c r="B68" i="13" s="1"/>
  <c r="D85" i="1"/>
  <c r="B62" i="11"/>
  <c r="F62" i="11" s="1"/>
  <c r="F100" i="10"/>
  <c r="B103" i="10"/>
  <c r="B25" i="4"/>
  <c r="F25" i="4" s="1"/>
  <c r="F34" i="4" s="1"/>
  <c r="B25" i="13"/>
  <c r="B25" i="11"/>
  <c r="B25" i="8"/>
  <c r="B25" i="12"/>
  <c r="B25" i="10"/>
  <c r="B25" i="7"/>
  <c r="B25" i="6"/>
  <c r="B25" i="5"/>
  <c r="B25" i="9"/>
  <c r="D70" i="1"/>
  <c r="B49" i="13"/>
  <c r="B49" i="11"/>
  <c r="B49" i="8"/>
  <c r="B49" i="12"/>
  <c r="B49" i="9"/>
  <c r="B49" i="5"/>
  <c r="B49" i="10"/>
  <c r="B49" i="7"/>
  <c r="B49" i="6"/>
  <c r="F100" i="5"/>
  <c r="B103" i="5"/>
  <c r="B105" i="5" s="1"/>
  <c r="F100" i="9"/>
  <c r="B103" i="9"/>
  <c r="B105" i="9" s="1"/>
  <c r="B68" i="7"/>
  <c r="F62" i="7"/>
  <c r="F100" i="7"/>
  <c r="B103" i="7"/>
  <c r="B105" i="7" s="1"/>
  <c r="B103" i="11"/>
  <c r="B105" i="11" s="1"/>
  <c r="F100" i="11"/>
  <c r="B68" i="8"/>
  <c r="F62" i="8"/>
  <c r="F100" i="8"/>
  <c r="B103" i="8"/>
  <c r="B105" i="8" s="1"/>
  <c r="B103" i="6"/>
  <c r="B105" i="6" s="1"/>
  <c r="F100" i="6"/>
  <c r="B103" i="12"/>
  <c r="B105" i="12" s="1"/>
  <c r="F100" i="12"/>
  <c r="B103" i="13"/>
  <c r="B105" i="13" s="1"/>
  <c r="F100" i="13"/>
  <c r="G7" i="1"/>
  <c r="L51" i="1"/>
  <c r="L104" i="1"/>
  <c r="B49" i="4"/>
  <c r="B53" i="4" s="1"/>
  <c r="D51" i="1"/>
  <c r="E51" i="1"/>
  <c r="N70" i="1"/>
  <c r="O70" i="1" s="1"/>
  <c r="F51" i="1"/>
  <c r="N85" i="1"/>
  <c r="O85" i="1" s="1"/>
  <c r="N42" i="1"/>
  <c r="O42" i="1" s="1"/>
  <c r="K51" i="1"/>
  <c r="N122" i="1"/>
  <c r="O122" i="1" s="1"/>
  <c r="B34" i="3"/>
  <c r="N66" i="1"/>
  <c r="O66" i="1" s="1"/>
  <c r="J51" i="1"/>
  <c r="F25" i="2"/>
  <c r="F34" i="2" s="1"/>
  <c r="B34" i="2"/>
  <c r="B103" i="3"/>
  <c r="F100" i="3"/>
  <c r="B105" i="10"/>
  <c r="B103" i="4"/>
  <c r="F100" i="4"/>
  <c r="B68" i="3"/>
  <c r="F62" i="3"/>
  <c r="F62" i="12" l="1"/>
  <c r="F49" i="3"/>
  <c r="B68" i="11"/>
  <c r="B68" i="6"/>
  <c r="B68" i="9"/>
  <c r="F62" i="4"/>
  <c r="E104" i="1"/>
  <c r="F62" i="13"/>
  <c r="F62" i="10"/>
  <c r="F62" i="5"/>
  <c r="B68" i="5"/>
  <c r="B53" i="9"/>
  <c r="F49" i="9"/>
  <c r="F25" i="5"/>
  <c r="F34" i="5" s="1"/>
  <c r="B34" i="5"/>
  <c r="B34" i="12"/>
  <c r="F25" i="12"/>
  <c r="F34" i="12" s="1"/>
  <c r="B34" i="4"/>
  <c r="F49" i="7"/>
  <c r="B53" i="7"/>
  <c r="F49" i="12"/>
  <c r="B53" i="12"/>
  <c r="B34" i="6"/>
  <c r="F25" i="6"/>
  <c r="F34" i="6" s="1"/>
  <c r="B34" i="8"/>
  <c r="F25" i="8"/>
  <c r="F34" i="8" s="1"/>
  <c r="F49" i="6"/>
  <c r="B53" i="6"/>
  <c r="F49" i="13"/>
  <c r="B53" i="13"/>
  <c r="K104" i="1"/>
  <c r="F49" i="10"/>
  <c r="B53" i="10"/>
  <c r="F49" i="8"/>
  <c r="B53" i="8"/>
  <c r="B34" i="7"/>
  <c r="F25" i="7"/>
  <c r="F34" i="7" s="1"/>
  <c r="B34" i="11"/>
  <c r="F25" i="11"/>
  <c r="F34" i="11" s="1"/>
  <c r="J104" i="1"/>
  <c r="F49" i="5"/>
  <c r="B53" i="5"/>
  <c r="F49" i="11"/>
  <c r="B53" i="11"/>
  <c r="B34" i="9"/>
  <c r="F25" i="9"/>
  <c r="F34" i="9" s="1"/>
  <c r="B34" i="10"/>
  <c r="F25" i="10"/>
  <c r="F34" i="10" s="1"/>
  <c r="B34" i="13"/>
  <c r="F25" i="13"/>
  <c r="F34" i="13" s="1"/>
  <c r="F49" i="4"/>
  <c r="D104" i="1"/>
  <c r="G104" i="1"/>
  <c r="H104" i="1"/>
  <c r="M104" i="1"/>
  <c r="C104" i="1"/>
  <c r="I104" i="1"/>
  <c r="F104" i="1"/>
  <c r="N51" i="1"/>
  <c r="O51" i="1" s="1"/>
  <c r="N6" i="1"/>
  <c r="O6" i="1" s="1"/>
  <c r="N7" i="1"/>
  <c r="O7" i="1" s="1"/>
  <c r="N104" i="1" l="1"/>
  <c r="O10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2" authorId="0" shapeId="0" xr:uid="{00000000-0006-0000-0000-000001000000}">
      <text>
        <r>
          <rPr>
            <sz val="10"/>
            <color rgb="FF000000"/>
            <rFont val="Arial"/>
          </rPr>
          <t>Is this calculated from the mortgage? If yes = $0, If no, equals amount.</t>
        </r>
      </text>
    </comment>
    <comment ref="A23" authorId="0" shapeId="0" xr:uid="{00000000-0006-0000-0000-000002000000}">
      <text>
        <r>
          <rPr>
            <sz val="10"/>
            <color rgb="FF000000"/>
            <rFont val="Arial"/>
          </rPr>
          <t>Should this be in temporary expense?</t>
        </r>
      </text>
    </comment>
    <comment ref="B73" authorId="0" shapeId="0" xr:uid="{00000000-0006-0000-0000-000003000000}">
      <text>
        <r>
          <rPr>
            <sz val="10"/>
            <color rgb="FF000000"/>
            <rFont val="Arial"/>
          </rPr>
          <t>Already covered in net income.</t>
        </r>
      </text>
    </comment>
    <comment ref="A80" authorId="0" shapeId="0" xr:uid="{00000000-0006-0000-0000-000004000000}">
      <text>
        <r>
          <rPr>
            <sz val="10"/>
            <color rgb="FF000000"/>
            <rFont val="Arial"/>
          </rPr>
          <t xml:space="preserve">Is this deducted from paycheck?
If yes, add $0
If no, add $ amount
</t>
        </r>
      </text>
    </comment>
    <comment ref="B116" authorId="0" shapeId="0" xr:uid="{00000000-0006-0000-0000-000005000000}">
      <text>
        <r>
          <rPr>
            <sz val="10"/>
            <color rgb="FF000000"/>
            <rFont val="Arial"/>
          </rPr>
          <t xml:space="preserve">Subtracting out Retirement as it's already taken from pay check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8BBDF99E-A300-43E7-99DB-A0B3A369A3E5}">
      <text>
        <r>
          <rPr>
            <sz val="10"/>
            <color rgb="FF000000"/>
            <rFont val="Arial"/>
          </rPr>
          <t>Is this calculated from the mortgage? If yes = $0, If no, equals amount.</t>
        </r>
      </text>
    </comment>
    <comment ref="A6" authorId="0" shapeId="0" xr:uid="{CB0D53BC-60C8-42D2-9235-DB9481B2D7EF}">
      <text>
        <r>
          <rPr>
            <sz val="10"/>
            <color rgb="FF000000"/>
            <rFont val="Arial"/>
          </rPr>
          <t>Should this be in temporary expense?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BF703B21-D0E6-482E-A6E4-81EDE2AD7B87}">
      <text>
        <r>
          <rPr>
            <sz val="10"/>
            <color rgb="FF000000"/>
            <rFont val="Arial"/>
          </rPr>
          <t>Is this calculated from the mortgage? If yes = $0, If no, equals amount.</t>
        </r>
      </text>
    </comment>
    <comment ref="A6" authorId="0" shapeId="0" xr:uid="{8A72C305-A973-4FD4-ADFB-34EBB2D3B46A}">
      <text>
        <r>
          <rPr>
            <sz val="10"/>
            <color rgb="FF000000"/>
            <rFont val="Arial"/>
          </rPr>
          <t>Should this be in temporary expense?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D437A79F-6070-4CD7-BCDE-CBF4BCD562FC}">
      <text>
        <r>
          <rPr>
            <sz val="10"/>
            <color rgb="FF000000"/>
            <rFont val="Arial"/>
          </rPr>
          <t>Is this calculated from the mortgage? If yes = $0, If no, equals amount.</t>
        </r>
      </text>
    </comment>
    <comment ref="A6" authorId="0" shapeId="0" xr:uid="{F9660AAB-F0B9-42D4-BFE4-A2E8E6296586}">
      <text>
        <r>
          <rPr>
            <sz val="10"/>
            <color rgb="FF000000"/>
            <rFont val="Arial"/>
          </rPr>
          <t>Should this be in temporary expense?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61CB4C42-5F1A-4A30-8DEC-062F0454599B}">
      <text>
        <r>
          <rPr>
            <sz val="10"/>
            <color rgb="FF000000"/>
            <rFont val="Arial"/>
          </rPr>
          <t>Is this calculated from the mortgage? If yes = $0, If no, equals amount.</t>
        </r>
      </text>
    </comment>
    <comment ref="A6" authorId="0" shapeId="0" xr:uid="{2C3C3546-4B35-4CD5-841A-A6BCC27AC0E9}">
      <text>
        <r>
          <rPr>
            <sz val="10"/>
            <color rgb="FF000000"/>
            <rFont val="Arial"/>
          </rPr>
          <t>Should this be in temporary expense?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00000000-0006-0000-0100-000001000000}">
      <text>
        <r>
          <rPr>
            <sz val="10"/>
            <color rgb="FF000000"/>
            <rFont val="Arial"/>
          </rPr>
          <t>Is this calculated from the mortgage? If yes = $0, If no, equals amount.</t>
        </r>
      </text>
    </comment>
    <comment ref="A6" authorId="0" shapeId="0" xr:uid="{00000000-0006-0000-0100-000002000000}">
      <text>
        <r>
          <rPr>
            <sz val="10"/>
            <color rgb="FF000000"/>
            <rFont val="Arial"/>
          </rPr>
          <t>Should this be in temporary expense?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00000000-0006-0000-0200-000001000000}">
      <text>
        <r>
          <rPr>
            <sz val="10"/>
            <color rgb="FF000000"/>
            <rFont val="Arial"/>
          </rPr>
          <t>Is this calculated from the mortgage? If yes = $0, If no, equals amount.</t>
        </r>
      </text>
    </comment>
    <comment ref="A6" authorId="0" shapeId="0" xr:uid="{00000000-0006-0000-0200-000002000000}">
      <text>
        <r>
          <rPr>
            <sz val="10"/>
            <color rgb="FF000000"/>
            <rFont val="Arial"/>
          </rPr>
          <t>Should this be in temporary expense?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00000000-0006-0000-0300-000001000000}">
      <text>
        <r>
          <rPr>
            <sz val="10"/>
            <color rgb="FF000000"/>
            <rFont val="Arial"/>
          </rPr>
          <t>Is this calculated from the mortgage? If yes = $0, If no, equals amount.</t>
        </r>
      </text>
    </comment>
    <comment ref="A6" authorId="0" shapeId="0" xr:uid="{00000000-0006-0000-0300-000002000000}">
      <text>
        <r>
          <rPr>
            <sz val="10"/>
            <color rgb="FF000000"/>
            <rFont val="Arial"/>
          </rPr>
          <t>Should this be in temporary expense?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686309FB-DD1C-44BA-8F57-05E484E37E89}">
      <text>
        <r>
          <rPr>
            <sz val="10"/>
            <color rgb="FF000000"/>
            <rFont val="Arial"/>
          </rPr>
          <t>Is this calculated from the mortgage? If yes = $0, If no, equals amount.</t>
        </r>
      </text>
    </comment>
    <comment ref="A6" authorId="0" shapeId="0" xr:uid="{AE2069A8-BBF0-4E9A-AD52-D674DBF8D559}">
      <text>
        <r>
          <rPr>
            <sz val="10"/>
            <color rgb="FF000000"/>
            <rFont val="Arial"/>
          </rPr>
          <t>Should this be in temporary expense?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EAB79D24-C5EC-4095-A89C-A32C9D6DA9C7}">
      <text>
        <r>
          <rPr>
            <sz val="10"/>
            <color rgb="FF000000"/>
            <rFont val="Arial"/>
          </rPr>
          <t>Is this calculated from the mortgage? If yes = $0, If no, equals amount.</t>
        </r>
      </text>
    </comment>
    <comment ref="A6" authorId="0" shapeId="0" xr:uid="{9AF16990-53E1-4DE2-AEE4-AFE0DD17F1C0}">
      <text>
        <r>
          <rPr>
            <sz val="10"/>
            <color rgb="FF000000"/>
            <rFont val="Arial"/>
          </rPr>
          <t>Should this be in temporary expense?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0C71B449-5392-4412-848F-CE239BF68673}">
      <text>
        <r>
          <rPr>
            <sz val="10"/>
            <color rgb="FF000000"/>
            <rFont val="Arial"/>
          </rPr>
          <t>Is this calculated from the mortgage? If yes = $0, If no, equals amount.</t>
        </r>
      </text>
    </comment>
    <comment ref="A6" authorId="0" shapeId="0" xr:uid="{D24A1518-96AC-4053-A690-9CE1D87EF576}">
      <text>
        <r>
          <rPr>
            <sz val="10"/>
            <color rgb="FF000000"/>
            <rFont val="Arial"/>
          </rPr>
          <t>Should this be in temporary expense?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BC50B074-DA63-47DF-8F3C-A34EECE76F9B}">
      <text>
        <r>
          <rPr>
            <sz val="10"/>
            <color rgb="FF000000"/>
            <rFont val="Arial"/>
          </rPr>
          <t>Is this calculated from the mortgage? If yes = $0, If no, equals amount.</t>
        </r>
      </text>
    </comment>
    <comment ref="A6" authorId="0" shapeId="0" xr:uid="{A0D2A6B2-9C43-4A4A-8187-9A81FE6FEFDE}">
      <text>
        <r>
          <rPr>
            <sz val="10"/>
            <color rgb="FF000000"/>
            <rFont val="Arial"/>
          </rPr>
          <t>Should this be in temporary expense?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8C93269E-DC78-4A22-990D-7CA6BD48BB81}">
      <text>
        <r>
          <rPr>
            <sz val="10"/>
            <color rgb="FF000000"/>
            <rFont val="Arial"/>
          </rPr>
          <t>Is this calculated from the mortgage? If yes = $0, If no, equals amount.</t>
        </r>
      </text>
    </comment>
    <comment ref="A6" authorId="0" shapeId="0" xr:uid="{62136B10-99CD-4A6F-A0D9-3DA9319BC3A7}">
      <text>
        <r>
          <rPr>
            <sz val="10"/>
            <color rgb="FF000000"/>
            <rFont val="Arial"/>
          </rPr>
          <t>Should this be in temporary expense?</t>
        </r>
      </text>
    </comment>
  </commentList>
</comments>
</file>

<file path=xl/sharedStrings.xml><?xml version="1.0" encoding="utf-8"?>
<sst xmlns="http://schemas.openxmlformats.org/spreadsheetml/2006/main" count="1204" uniqueCount="127">
  <si>
    <t>Total</t>
  </si>
  <si>
    <t>Ave</t>
  </si>
  <si>
    <t>Total Gross</t>
  </si>
  <si>
    <t>Total Net Income</t>
  </si>
  <si>
    <t>Total Net Expenses</t>
  </si>
  <si>
    <t>Profit (Income - Expenses)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</si>
  <si>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</si>
  <si>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</si>
  <si>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</si>
  <si>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</si>
  <si>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</si>
  <si>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</si>
  <si>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</si>
  <si>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</si>
  <si>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</si>
  <si>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</si>
  <si>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</si>
  <si>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</si>
  <si>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</si>
  <si>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INCOME</t>
  </si>
  <si>
    <t>Net Wages (Male)</t>
  </si>
  <si>
    <t>Net Wages (Female)</t>
  </si>
  <si>
    <t>Bonuses</t>
  </si>
  <si>
    <t>Monetary Gifts</t>
  </si>
  <si>
    <t>Other</t>
  </si>
  <si>
    <t>FIXED EXPENSES</t>
  </si>
  <si>
    <t>Mortgage/Rent</t>
  </si>
  <si>
    <t>Mortgage - Property Tax</t>
  </si>
  <si>
    <t>Mortgage - PMI</t>
  </si>
  <si>
    <t>Utilities</t>
  </si>
  <si>
    <t>Cell Phone</t>
  </si>
  <si>
    <t>Cable/Satellite</t>
  </si>
  <si>
    <t>Internet</t>
  </si>
  <si>
    <t>TEMPORARY EXPENSES</t>
  </si>
  <si>
    <t>Education Loan</t>
  </si>
  <si>
    <t>Auto Loan</t>
  </si>
  <si>
    <t>Personal Loan</t>
  </si>
  <si>
    <t>Friend Loan</t>
  </si>
  <si>
    <t>Credit Card Debt</t>
  </si>
  <si>
    <t>Credit Card Interest</t>
  </si>
  <si>
    <t>Vacation Expenses</t>
  </si>
  <si>
    <t>Temp Expenses - Other</t>
  </si>
  <si>
    <t>DAILY LIVING</t>
  </si>
  <si>
    <t>Groceries</t>
  </si>
  <si>
    <t>Dining/Eating Out</t>
  </si>
  <si>
    <t>Personal Supplies</t>
  </si>
  <si>
    <t>Cleaning Services</t>
  </si>
  <si>
    <t>Home Supplies</t>
  </si>
  <si>
    <t>Home Maintenance</t>
  </si>
  <si>
    <t>Salon/Barber</t>
  </si>
  <si>
    <t>Daily Living - Other</t>
  </si>
  <si>
    <t>CHILDREN</t>
  </si>
  <si>
    <t>Medical</t>
  </si>
  <si>
    <t>Clothing</t>
  </si>
  <si>
    <t>Babysitting</t>
  </si>
  <si>
    <t>Toys/Games</t>
  </si>
  <si>
    <t>Diapers</t>
  </si>
  <si>
    <t>School Tuition</t>
  </si>
  <si>
    <t>School Lunch</t>
  </si>
  <si>
    <t>School Supplies</t>
  </si>
  <si>
    <t>TRANSPORTATION</t>
  </si>
  <si>
    <t xml:space="preserve">Gas </t>
  </si>
  <si>
    <t>Reg/License</t>
  </si>
  <si>
    <t>Bus/Taxi Fare</t>
  </si>
  <si>
    <t>Vehicle Repairs</t>
  </si>
  <si>
    <t>HEALTH</t>
  </si>
  <si>
    <t>Doctor/Dentist</t>
  </si>
  <si>
    <t>Medicine/Drugs</t>
  </si>
  <si>
    <t>Health - Other</t>
  </si>
  <si>
    <t>INSURANCE</t>
  </si>
  <si>
    <t>Auto Insurance</t>
  </si>
  <si>
    <t>Health Insurance</t>
  </si>
  <si>
    <t>Rental Insurance</t>
  </si>
  <si>
    <t>Ring Insurance</t>
  </si>
  <si>
    <t>Life Insurance</t>
  </si>
  <si>
    <t>Insurance - Other</t>
  </si>
  <si>
    <t>EDUCATION</t>
  </si>
  <si>
    <t>Tuition</t>
  </si>
  <si>
    <t>Books</t>
  </si>
  <si>
    <t>Music Lessons</t>
  </si>
  <si>
    <t>Sports</t>
  </si>
  <si>
    <t>Education - Other</t>
  </si>
  <si>
    <t>CHARITY/GIFTS</t>
  </si>
  <si>
    <t>GIVINGS TO ALLOT</t>
  </si>
  <si>
    <t>Tithing</t>
  </si>
  <si>
    <t>Grace Fund</t>
  </si>
  <si>
    <t>Charitable Donations</t>
  </si>
  <si>
    <t>Gift Giving - Other</t>
  </si>
  <si>
    <t>SAVINGS</t>
  </si>
  <si>
    <t>SAVINGS TO ALLOT</t>
  </si>
  <si>
    <t>Emergency Savings</t>
  </si>
  <si>
    <t>Vacation Savings</t>
  </si>
  <si>
    <t>Retirement Savings</t>
  </si>
  <si>
    <t>Education Savings</t>
  </si>
  <si>
    <t>Investment Savings</t>
  </si>
  <si>
    <t>Home Purchase</t>
  </si>
  <si>
    <t>Furnishings/Appliances</t>
  </si>
  <si>
    <t>Automobile Purchase</t>
  </si>
  <si>
    <t>Home Improvements Purchase</t>
  </si>
  <si>
    <t>Guy's Discretionary Carry Over</t>
  </si>
  <si>
    <t>Girl's Discretionary Carry Over</t>
  </si>
  <si>
    <t>ENTERTAINMENT</t>
  </si>
  <si>
    <t>Entertainment (Date nights, Random)</t>
  </si>
  <si>
    <t xml:space="preserve">Guy's Discretionary </t>
  </si>
  <si>
    <t xml:space="preserve">Gal's Discretionary </t>
  </si>
  <si>
    <t>January, 2020</t>
  </si>
  <si>
    <t>BUDGET</t>
  </si>
  <si>
    <t>ACTUAL (#1)</t>
  </si>
  <si>
    <t>ACTUAL (#2)</t>
  </si>
  <si>
    <t>TOTAL</t>
  </si>
  <si>
    <t>REMAINING</t>
  </si>
  <si>
    <t>Need to Expense (Work):</t>
  </si>
  <si>
    <t>Amount:</t>
  </si>
  <si>
    <t>Date Complete:</t>
  </si>
  <si>
    <t>Gifts</t>
  </si>
  <si>
    <t>For:</t>
  </si>
  <si>
    <t>February, 2020</t>
  </si>
  <si>
    <t>March, 2020</t>
  </si>
  <si>
    <t>April, 2020</t>
  </si>
  <si>
    <t>May, 2020</t>
  </si>
  <si>
    <t>June, 2020</t>
  </si>
  <si>
    <t>August, 2020</t>
  </si>
  <si>
    <t>September, 2020</t>
  </si>
  <si>
    <t>OVERVIEW BUDGET</t>
  </si>
  <si>
    <t>December, 2020</t>
  </si>
  <si>
    <t>November, 2020</t>
  </si>
  <si>
    <t>October,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</si>
</sst>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#,##0.00;\(#,##0.00\)"/>
    <numFmt numFmtId="166" formatCode="&quot;$&quot;#,##0.00"/>
  </numFmts>
  <fonts count="26">
    <font>
      <sz val="10"/>
      <color rgb="FF000000"/>
      <name val="Arial"/>
    </font>
    <font>
      <sz val="8"/>
      <color rgb="FF000000"/>
      <name val="Open Sans"/>
    </font>
    <font>
      <b/>
      <sz val="8"/>
      <color rgb="FF000000"/>
      <name val="Open Sans"/>
    </font>
    <font>
      <sz val="8"/>
      <name val="Open Sans"/>
    </font>
    <font>
      <b/>
      <sz val="10"/>
      <name val="Open Sans"/>
    </font>
    <font>
      <sz val="10"/>
      <name val="Open Sans"/>
    </font>
    <font>
      <sz val="10"/>
      <color rgb="FF000000"/>
      <name val="Century Gothic"/>
      <family val="2"/>
    </font>
    <font>
      <b/>
      <sz val="18"/>
      <color rgb="FF000000"/>
      <name val="Century Gothic"/>
      <family val="2"/>
    </font>
    <font>
      <b/>
      <sz val="10"/>
      <color rgb="FF000000"/>
      <name val="Century Gothic"/>
      <family val="2"/>
    </font>
    <font>
      <sz val="8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0"/>
      <color rgb="FFFFFFFF"/>
      <name val="Century Gothic"/>
      <family val="2"/>
    </font>
    <font>
      <sz val="8"/>
      <color rgb="FFFFFFFF"/>
      <name val="Century Gothic"/>
      <family val="2"/>
    </font>
    <font>
      <b/>
      <sz val="8"/>
      <color rgb="FF000000"/>
      <name val="Century Gothic"/>
      <family val="2"/>
    </font>
    <font>
      <sz val="8"/>
      <name val="Century Gothic"/>
      <family val="2"/>
    </font>
    <font>
      <b/>
      <sz val="14"/>
      <color rgb="FFFFFFFF"/>
      <name val="Century Gothic"/>
      <family val="2"/>
    </font>
    <font>
      <sz val="14"/>
      <color rgb="FF000000"/>
      <name val="Century Gothic"/>
      <family val="2"/>
    </font>
    <font>
      <b/>
      <sz val="14"/>
      <color rgb="FF000000"/>
      <name val="Century Gothic"/>
      <family val="2"/>
    </font>
    <font>
      <sz val="14"/>
      <name val="Century Gothic"/>
      <family val="2"/>
    </font>
    <font>
      <sz val="16"/>
      <color rgb="FF000000"/>
      <name val="Century Gothic"/>
      <family val="2"/>
    </font>
    <font>
      <u/>
      <sz val="14"/>
      <color rgb="FF0000FF"/>
      <name val="Century Gothic"/>
      <family val="2"/>
    </font>
    <font>
      <b/>
      <u/>
      <sz val="48"/>
      <color rgb="FF00000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8"/>
      <color theme="0"/>
      <name val="Century Gothic"/>
      <family val="2"/>
    </font>
    <font>
      <b/>
      <sz val="10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4F4F4"/>
        <bgColor rgb="FFF4F4F4"/>
      </patternFill>
    </fill>
    <fill>
      <patternFill patternType="solid">
        <fgColor rgb="FFE4E8F3"/>
        <bgColor rgb="FFE4E8F3"/>
      </patternFill>
    </fill>
    <fill>
      <patternFill patternType="solid">
        <fgColor rgb="FF76549A"/>
        <bgColor rgb="FF6AA84F"/>
      </patternFill>
    </fill>
    <fill>
      <patternFill patternType="solid">
        <fgColor rgb="FF76549A"/>
        <bgColor rgb="FFE06666"/>
      </patternFill>
    </fill>
    <fill>
      <patternFill patternType="solid">
        <fgColor rgb="FFCBDBD0"/>
        <bgColor rgb="FFD9EAD3"/>
      </patternFill>
    </fill>
    <fill>
      <patternFill patternType="solid">
        <fgColor rgb="FFCBDBD0"/>
        <bgColor rgb="FFF4F4F4"/>
      </patternFill>
    </fill>
    <fill>
      <patternFill patternType="solid">
        <fgColor rgb="FFCBDBD0"/>
        <bgColor indexed="64"/>
      </patternFill>
    </fill>
    <fill>
      <patternFill patternType="solid">
        <fgColor rgb="FFDF7861"/>
        <bgColor rgb="FFFFFFFF"/>
      </patternFill>
    </fill>
    <fill>
      <patternFill patternType="solid">
        <fgColor rgb="FFF2CAC0"/>
        <bgColor indexed="64"/>
      </patternFill>
    </fill>
    <fill>
      <patternFill patternType="solid">
        <fgColor rgb="FF76549A"/>
        <bgColor rgb="FF3B4E87"/>
      </patternFill>
    </fill>
    <fill>
      <patternFill patternType="solid">
        <fgColor rgb="FFDF7861"/>
        <bgColor indexed="64"/>
      </patternFill>
    </fill>
    <fill>
      <patternFill patternType="solid">
        <fgColor rgb="FFCBDBD0"/>
        <bgColor rgb="FFE4E8F3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B2B2B2"/>
      </top>
      <bottom style="thin">
        <color rgb="FF666666"/>
      </bottom>
      <diagonal/>
    </border>
    <border>
      <left/>
      <right/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666666"/>
      </top>
      <bottom style="thin">
        <color rgb="FFB2B2B2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666666"/>
      </top>
      <bottom/>
      <diagonal/>
    </border>
    <border>
      <left/>
      <right style="thin">
        <color rgb="FFB2B2B2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666666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000000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 style="thin">
        <color rgb="FF000000"/>
      </bottom>
      <diagonal/>
    </border>
    <border>
      <left/>
      <right style="thin">
        <color rgb="FFB2B2B2"/>
      </right>
      <top style="thin">
        <color rgb="FF666666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000000"/>
      </bottom>
      <diagonal/>
    </border>
    <border>
      <left/>
      <right/>
      <top style="thin">
        <color rgb="FF76549A"/>
      </top>
      <bottom style="thin">
        <color rgb="FF76549A"/>
      </bottom>
      <diagonal/>
    </border>
    <border>
      <left/>
      <right/>
      <top style="double">
        <color rgb="FF76549A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/>
      <right/>
      <top/>
      <bottom style="double">
        <color rgb="FF76549A"/>
      </bottom>
      <diagonal/>
    </border>
    <border>
      <left style="thin">
        <color rgb="FF76549A"/>
      </left>
      <right style="thin">
        <color rgb="FF76549A"/>
      </right>
      <top style="thin">
        <color rgb="FF76549A"/>
      </top>
      <bottom style="thin">
        <color rgb="FF76549A"/>
      </bottom>
      <diagonal/>
    </border>
    <border>
      <left style="thin">
        <color rgb="FF76549A"/>
      </left>
      <right/>
      <top style="thin">
        <color rgb="FF76549A"/>
      </top>
      <bottom style="thin">
        <color rgb="FF76549A"/>
      </bottom>
      <diagonal/>
    </border>
    <border>
      <left/>
      <right style="thin">
        <color rgb="FF76549A"/>
      </right>
      <top style="thin">
        <color rgb="FF76549A"/>
      </top>
      <bottom style="thin">
        <color rgb="FF76549A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3" fontId="1" fillId="4" borderId="12" xfId="0" applyNumberFormat="1" applyFont="1" applyFill="1" applyBorder="1" applyAlignment="1"/>
    <xf numFmtId="3" fontId="1" fillId="4" borderId="17" xfId="0" applyNumberFormat="1" applyFont="1" applyFill="1" applyBorder="1" applyAlignment="1"/>
    <xf numFmtId="0" fontId="2" fillId="3" borderId="2" xfId="0" applyFont="1" applyFill="1" applyBorder="1" applyAlignment="1">
      <alignment horizontal="center"/>
    </xf>
    <xf numFmtId="3" fontId="1" fillId="3" borderId="0" xfId="0" applyNumberFormat="1" applyFont="1" applyFill="1" applyAlignment="1"/>
    <xf numFmtId="0" fontId="1" fillId="0" borderId="11" xfId="0" applyFont="1" applyBorder="1" applyAlignment="1">
      <alignment horizontal="center"/>
    </xf>
    <xf numFmtId="3" fontId="1" fillId="3" borderId="2" xfId="0" applyNumberFormat="1" applyFont="1" applyFill="1" applyBorder="1" applyAlignment="1"/>
    <xf numFmtId="3" fontId="1" fillId="4" borderId="1" xfId="0" applyNumberFormat="1" applyFont="1" applyFill="1" applyBorder="1" applyAlignment="1"/>
    <xf numFmtId="3" fontId="1" fillId="4" borderId="21" xfId="0" applyNumberFormat="1" applyFont="1" applyFill="1" applyBorder="1" applyAlignment="1"/>
    <xf numFmtId="3" fontId="1" fillId="4" borderId="17" xfId="0" applyNumberFormat="1" applyFont="1" applyFill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6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6" fontId="5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/>
    </xf>
    <xf numFmtId="3" fontId="1" fillId="4" borderId="23" xfId="0" applyNumberFormat="1" applyFont="1" applyFill="1" applyBorder="1" applyAlignment="1"/>
    <xf numFmtId="0" fontId="6" fillId="0" borderId="0" xfId="0" applyFont="1" applyAlignment="1">
      <alignment wrapText="1"/>
    </xf>
    <xf numFmtId="0" fontId="9" fillId="2" borderId="0" xfId="0" applyFont="1" applyFill="1" applyAlignment="1"/>
    <xf numFmtId="0" fontId="6" fillId="2" borderId="0" xfId="0" applyFont="1" applyFill="1" applyAlignment="1"/>
    <xf numFmtId="0" fontId="9" fillId="0" borderId="9" xfId="0" applyFont="1" applyBorder="1" applyAlignment="1"/>
    <xf numFmtId="0" fontId="16" fillId="0" borderId="9" xfId="0" applyFont="1" applyBorder="1" applyAlignment="1">
      <alignment vertical="center"/>
    </xf>
    <xf numFmtId="164" fontId="16" fillId="0" borderId="9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9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5" fillId="5" borderId="4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horizontal="center" vertical="center"/>
    </xf>
    <xf numFmtId="164" fontId="16" fillId="2" borderId="24" xfId="0" applyNumberFormat="1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4" fontId="16" fillId="2" borderId="0" xfId="0" applyNumberFormat="1" applyFont="1" applyFill="1" applyBorder="1" applyAlignment="1">
      <alignment vertical="center"/>
    </xf>
    <xf numFmtId="0" fontId="17" fillId="7" borderId="25" xfId="0" applyFont="1" applyFill="1" applyBorder="1" applyAlignment="1">
      <alignment horizontal="right" vertical="center"/>
    </xf>
    <xf numFmtId="164" fontId="16" fillId="7" borderId="25" xfId="0" applyNumberFormat="1" applyFont="1" applyFill="1" applyBorder="1" applyAlignment="1">
      <alignment vertical="center"/>
    </xf>
    <xf numFmtId="0" fontId="17" fillId="8" borderId="25" xfId="0" applyFont="1" applyFill="1" applyBorder="1" applyAlignment="1">
      <alignment horizontal="right" vertical="center"/>
    </xf>
    <xf numFmtId="164" fontId="16" fillId="8" borderId="25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0" fontId="10" fillId="11" borderId="0" xfId="0" applyFont="1" applyFill="1" applyBorder="1" applyAlignment="1">
      <alignment horizontal="center"/>
    </xf>
    <xf numFmtId="0" fontId="10" fillId="11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164" fontId="16" fillId="2" borderId="0" xfId="0" applyNumberFormat="1" applyFont="1" applyFill="1" applyBorder="1" applyAlignment="1">
      <alignment horizontal="right" vertical="center"/>
    </xf>
    <xf numFmtId="164" fontId="18" fillId="2" borderId="0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164" fontId="16" fillId="2" borderId="27" xfId="0" applyNumberFormat="1" applyFont="1" applyFill="1" applyBorder="1" applyAlignment="1">
      <alignment vertical="center"/>
    </xf>
    <xf numFmtId="164" fontId="16" fillId="0" borderId="27" xfId="0" applyNumberFormat="1" applyFont="1" applyBorder="1" applyAlignment="1">
      <alignment vertical="center"/>
    </xf>
    <xf numFmtId="164" fontId="16" fillId="2" borderId="27" xfId="0" applyNumberFormat="1" applyFont="1" applyFill="1" applyBorder="1" applyAlignment="1">
      <alignment horizontal="right" vertical="center"/>
    </xf>
    <xf numFmtId="164" fontId="18" fillId="2" borderId="27" xfId="0" applyNumberFormat="1" applyFont="1" applyFill="1" applyBorder="1" applyAlignment="1">
      <alignment horizontal="right" vertical="center" wrapText="1"/>
    </xf>
    <xf numFmtId="164" fontId="16" fillId="4" borderId="27" xfId="0" applyNumberFormat="1" applyFont="1" applyFill="1" applyBorder="1" applyAlignment="1">
      <alignment horizontal="right" vertical="center"/>
    </xf>
    <xf numFmtId="164" fontId="16" fillId="0" borderId="27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20" fillId="0" borderId="0" xfId="0" applyFont="1" applyBorder="1" applyAlignment="1"/>
    <xf numFmtId="0" fontId="6" fillId="0" borderId="0" xfId="0" applyFont="1" applyBorder="1" applyAlignment="1"/>
    <xf numFmtId="0" fontId="17" fillId="11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64" fontId="16" fillId="2" borderId="29" xfId="0" applyNumberFormat="1" applyFont="1" applyFill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/>
    </xf>
    <xf numFmtId="0" fontId="17" fillId="9" borderId="28" xfId="0" applyFont="1" applyFill="1" applyBorder="1" applyAlignment="1">
      <alignment horizontal="right" vertical="center"/>
    </xf>
    <xf numFmtId="0" fontId="23" fillId="0" borderId="2" xfId="0" applyFont="1" applyBorder="1" applyAlignment="1">
      <alignment wrapText="1"/>
    </xf>
    <xf numFmtId="0" fontId="23" fillId="0" borderId="0" xfId="0" applyFont="1" applyAlignment="1">
      <alignment wrapText="1"/>
    </xf>
    <xf numFmtId="0" fontId="9" fillId="0" borderId="14" xfId="0" applyFont="1" applyBorder="1" applyAlignment="1"/>
    <xf numFmtId="0" fontId="11" fillId="12" borderId="4" xfId="0" applyFont="1" applyFill="1" applyBorder="1" applyAlignment="1">
      <alignment horizontal="center" vertical="center"/>
    </xf>
    <xf numFmtId="165" fontId="12" fillId="12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/>
    <xf numFmtId="0" fontId="9" fillId="0" borderId="0" xfId="0" applyFont="1" applyAlignment="1">
      <alignment horizontal="center"/>
    </xf>
    <xf numFmtId="166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166" fontId="23" fillId="0" borderId="0" xfId="0" applyNumberFormat="1" applyFont="1" applyAlignment="1">
      <alignment wrapText="1"/>
    </xf>
    <xf numFmtId="0" fontId="7" fillId="10" borderId="0" xfId="0" quotePrefix="1" applyFont="1" applyFill="1" applyAlignment="1">
      <alignment horizontal="center" wrapText="1"/>
    </xf>
    <xf numFmtId="0" fontId="8" fillId="13" borderId="2" xfId="0" applyFont="1" applyFill="1" applyBorder="1" applyAlignment="1">
      <alignment horizontal="center"/>
    </xf>
    <xf numFmtId="0" fontId="22" fillId="13" borderId="2" xfId="0" applyFont="1" applyFill="1" applyBorder="1" applyAlignment="1">
      <alignment horizontal="center"/>
    </xf>
    <xf numFmtId="0" fontId="22" fillId="13" borderId="2" xfId="0" applyFont="1" applyFill="1" applyBorder="1" applyAlignment="1">
      <alignment horizontal="center" wrapText="1"/>
    </xf>
    <xf numFmtId="0" fontId="13" fillId="8" borderId="0" xfId="0" applyFont="1" applyFill="1" applyBorder="1" applyAlignment="1">
      <alignment horizontal="center"/>
    </xf>
    <xf numFmtId="3" fontId="9" fillId="8" borderId="0" xfId="0" applyNumberFormat="1" applyFont="1" applyFill="1" applyAlignment="1"/>
    <xf numFmtId="3" fontId="9" fillId="8" borderId="0" xfId="0" applyNumberFormat="1" applyFont="1" applyFill="1" applyBorder="1" applyAlignment="1"/>
    <xf numFmtId="0" fontId="13" fillId="8" borderId="25" xfId="0" applyFont="1" applyFill="1" applyBorder="1" applyAlignment="1">
      <alignment horizontal="center"/>
    </xf>
    <xf numFmtId="3" fontId="9" fillId="8" borderId="25" xfId="0" applyNumberFormat="1" applyFont="1" applyFill="1" applyBorder="1" applyAlignment="1"/>
    <xf numFmtId="3" fontId="9" fillId="14" borderId="25" xfId="0" applyNumberFormat="1" applyFont="1" applyFill="1" applyBorder="1" applyAlignment="1"/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9" fillId="0" borderId="0" xfId="0" applyNumberFormat="1" applyFont="1" applyFill="1" applyAlignment="1"/>
    <xf numFmtId="3" fontId="9" fillId="0" borderId="22" xfId="0" applyNumberFormat="1" applyFont="1" applyFill="1" applyBorder="1" applyAlignment="1"/>
    <xf numFmtId="3" fontId="9" fillId="0" borderId="5" xfId="0" applyNumberFormat="1" applyFont="1" applyFill="1" applyBorder="1" applyAlignment="1"/>
    <xf numFmtId="3" fontId="9" fillId="0" borderId="15" xfId="0" applyNumberFormat="1" applyFont="1" applyFill="1" applyBorder="1" applyAlignment="1"/>
    <xf numFmtId="0" fontId="9" fillId="0" borderId="0" xfId="0" applyFont="1" applyFill="1" applyAlignment="1">
      <alignment horizontal="center"/>
    </xf>
    <xf numFmtId="3" fontId="9" fillId="0" borderId="18" xfId="0" applyNumberFormat="1" applyFont="1" applyFill="1" applyBorder="1" applyAlignment="1"/>
    <xf numFmtId="3" fontId="9" fillId="0" borderId="7" xfId="0" applyNumberFormat="1" applyFont="1" applyFill="1" applyBorder="1" applyAlignment="1"/>
    <xf numFmtId="3" fontId="9" fillId="0" borderId="16" xfId="0" applyNumberFormat="1" applyFont="1" applyFill="1" applyBorder="1" applyAlignment="1"/>
    <xf numFmtId="3" fontId="9" fillId="0" borderId="4" xfId="0" applyNumberFormat="1" applyFont="1" applyFill="1" applyBorder="1" applyAlignment="1"/>
    <xf numFmtId="3" fontId="9" fillId="0" borderId="20" xfId="0" applyNumberFormat="1" applyFont="1" applyFill="1" applyBorder="1" applyAlignment="1"/>
    <xf numFmtId="0" fontId="24" fillId="10" borderId="0" xfId="0" quotePrefix="1" applyFont="1" applyFill="1" applyAlignment="1">
      <alignment horizontal="center" wrapText="1"/>
    </xf>
    <xf numFmtId="0" fontId="25" fillId="13" borderId="2" xfId="0" applyFont="1" applyFill="1" applyBorder="1" applyAlignment="1">
      <alignment horizontal="center"/>
    </xf>
    <xf numFmtId="0" fontId="25" fillId="13" borderId="2" xfId="0" applyFont="1" applyFill="1" applyBorder="1" applyAlignment="1">
      <alignment horizontal="center" wrapText="1"/>
    </xf>
    <xf numFmtId="0" fontId="11" fillId="12" borderId="3" xfId="0" applyFont="1" applyFill="1" applyBorder="1" applyAlignment="1">
      <alignment horizontal="center"/>
    </xf>
    <xf numFmtId="165" fontId="12" fillId="12" borderId="4" xfId="0" applyNumberFormat="1" applyFont="1" applyFill="1" applyBorder="1" applyAlignment="1">
      <alignment horizontal="center"/>
    </xf>
    <xf numFmtId="165" fontId="12" fillId="12" borderId="3" xfId="0" applyNumberFormat="1" applyFont="1" applyFill="1" applyBorder="1" applyAlignment="1">
      <alignment horizontal="center"/>
    </xf>
    <xf numFmtId="165" fontId="12" fillId="12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/>
    <xf numFmtId="3" fontId="9" fillId="0" borderId="19" xfId="0" applyNumberFormat="1" applyFont="1" applyFill="1" applyBorder="1" applyAlignment="1"/>
    <xf numFmtId="0" fontId="9" fillId="0" borderId="6" xfId="0" applyFont="1" applyFill="1" applyBorder="1" applyAlignment="1">
      <alignment horizontal="center"/>
    </xf>
    <xf numFmtId="3" fontId="9" fillId="0" borderId="26" xfId="0" applyNumberFormat="1" applyFont="1" applyFill="1" applyBorder="1" applyAlignment="1"/>
    <xf numFmtId="3" fontId="9" fillId="0" borderId="8" xfId="0" applyNumberFormat="1" applyFont="1" applyFill="1" applyBorder="1" applyAlignment="1"/>
    <xf numFmtId="0" fontId="25" fillId="13" borderId="2" xfId="0" applyFont="1" applyFill="1" applyBorder="1" applyAlignment="1">
      <alignment horizontal="center" vertical="center"/>
    </xf>
    <xf numFmtId="0" fontId="24" fillId="0" borderId="0" xfId="0" quotePrefix="1" applyFont="1" applyFill="1" applyAlignment="1">
      <alignment horizont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9" fillId="0" borderId="0" xfId="0" applyFont="1" applyBorder="1" applyAlignment="1">
      <alignment horizontal="center"/>
    </xf>
    <xf numFmtId="0" fontId="11" fillId="12" borderId="4" xfId="0" applyFont="1" applyFill="1" applyBorder="1" applyAlignment="1">
      <alignment horizontal="center"/>
    </xf>
  </cellXfs>
  <cellStyles count="1">
    <cellStyle name="Normal" xfId="0" builtinId="0"/>
  </cellStyles>
  <dxfs count="253"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colors>
    <mruColors>
      <color rgb="FF76549A"/>
      <color rgb="FFCBDBD0"/>
      <color rgb="FFDF7861"/>
      <color rgb="FFF2CAC0"/>
      <color rgb="FF94B49F"/>
      <color rgb="FFE2D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O123"/>
  <sheetViews>
    <sheetView showGridLines="0" tabSelected="1" view="pageBreakPreview" zoomScale="60" zoomScaleNormal="100" workbookViewId="0">
      <selection activeCell="C126" sqref="C126"/>
    </sheetView>
  </sheetViews>
  <sheetFormatPr defaultColWidth="12.5703125" defaultRowHeight="12.75" customHeight="1"/>
  <cols>
    <col min="1" max="1" width="36.42578125" style="21" customWidth="1"/>
    <col min="2" max="15" width="12.7109375" style="21" customWidth="1"/>
    <col min="16" max="16384" width="12.5703125" style="21"/>
  </cols>
  <sheetData>
    <row r="2" spans="1:15" ht="97.5" customHeight="1">
      <c r="A2" s="62" t="s">
        <v>123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4.9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 t="s">
        <v>0</v>
      </c>
      <c r="O3" s="61" t="s">
        <v>1</v>
      </c>
    </row>
    <row r="4" spans="1:15" ht="24.95" customHeight="1">
      <c r="A4" s="65" t="s">
        <v>2</v>
      </c>
      <c r="B4" s="63">
        <v>0</v>
      </c>
      <c r="C4" s="35">
        <f>$B$4</f>
        <v>0</v>
      </c>
      <c r="D4" s="35">
        <f>$B$4</f>
        <v>0</v>
      </c>
      <c r="E4" s="35">
        <f>$B$4</f>
        <v>0</v>
      </c>
      <c r="F4" s="35">
        <f>$B$4</f>
        <v>0</v>
      </c>
      <c r="G4" s="35">
        <f>$B$4</f>
        <v>0</v>
      </c>
      <c r="H4" s="35">
        <f>$B$4</f>
        <v>0</v>
      </c>
      <c r="I4" s="35">
        <f>$B$4</f>
        <v>0</v>
      </c>
      <c r="J4" s="35">
        <f>$B$4</f>
        <v>0</v>
      </c>
      <c r="K4" s="35">
        <f>$B$4</f>
        <v>0</v>
      </c>
      <c r="L4" s="35">
        <f>$B$4</f>
        <v>0</v>
      </c>
      <c r="M4" s="35">
        <f>$B$4</f>
        <v>0</v>
      </c>
      <c r="N4" s="35">
        <f>SUM(B4:M4)</f>
        <v>0</v>
      </c>
      <c r="O4" s="64">
        <f>AVERAGE(B4:M4)</f>
        <v>0</v>
      </c>
    </row>
    <row r="5" spans="1:15" ht="24.95" customHeight="1">
      <c r="A5" s="65" t="s">
        <v>3</v>
      </c>
      <c r="B5" s="63">
        <v>0</v>
      </c>
      <c r="C5" s="35">
        <f t="shared" ref="C5:M7" si="0">$B$4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63">
        <v>0</v>
      </c>
      <c r="O5" s="63">
        <v>0</v>
      </c>
    </row>
    <row r="6" spans="1:15" ht="24.95" customHeight="1">
      <c r="A6" s="65" t="s">
        <v>4</v>
      </c>
      <c r="B6" s="63">
        <v>0</v>
      </c>
      <c r="C6" s="35">
        <f t="shared" si="0"/>
        <v>0</v>
      </c>
      <c r="D6" s="35">
        <f t="shared" si="0"/>
        <v>0</v>
      </c>
      <c r="E6" s="35">
        <f t="shared" si="0"/>
        <v>0</v>
      </c>
      <c r="F6" s="35">
        <f t="shared" si="0"/>
        <v>0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>SUM(B6:M6)</f>
        <v>0</v>
      </c>
      <c r="O6" s="64">
        <f>N6/12</f>
        <v>0</v>
      </c>
    </row>
    <row r="7" spans="1:15" ht="24.95" customHeight="1">
      <c r="A7" s="65" t="s">
        <v>5</v>
      </c>
      <c r="B7" s="63">
        <v>0</v>
      </c>
      <c r="C7" s="35">
        <f t="shared" si="0"/>
        <v>0</v>
      </c>
      <c r="D7" s="35">
        <f t="shared" si="0"/>
        <v>0</v>
      </c>
      <c r="E7" s="35">
        <f t="shared" si="0"/>
        <v>0</v>
      </c>
      <c r="F7" s="35">
        <f t="shared" si="0"/>
        <v>0</v>
      </c>
      <c r="G7" s="35">
        <f>G5-G6</f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t="shared" si="0"/>
        <v>0</v>
      </c>
      <c r="L7" s="35">
        <f t="shared" si="0"/>
        <v>0</v>
      </c>
      <c r="M7" s="35">
        <f t="shared" si="0"/>
        <v>0</v>
      </c>
      <c r="N7" s="35">
        <f>SUM(B7:M7)</f>
        <v>0</v>
      </c>
      <c r="O7" s="64">
        <f>N7/12</f>
        <v>0</v>
      </c>
    </row>
    <row r="8" spans="1:15" ht="19.5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29"/>
      <c r="O8" s="30"/>
    </row>
    <row r="9" spans="1:15" ht="14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/>
    </row>
    <row r="10" spans="1:15" ht="15.75">
      <c r="A10" s="46"/>
      <c r="B10" s="44" t="s">
        <v>6</v>
      </c>
      <c r="C10" s="44" t="s">
        <v>7</v>
      </c>
      <c r="D10" s="44" t="s">
        <v>8</v>
      </c>
      <c r="E10" s="44" t="s">
        <v>9</v>
      </c>
      <c r="F10" s="44" t="s">
        <v>10</v>
      </c>
      <c r="G10" s="44" t="s">
        <v>11</v>
      </c>
      <c r="H10" s="44" t="s">
        <v>12</v>
      </c>
      <c r="I10" s="44" t="s">
        <v>13</v>
      </c>
      <c r="J10" s="44" t="s">
        <v>14</v>
      </c>
      <c r="K10" s="44" t="s">
        <v>15</v>
      </c>
      <c r="L10" s="44" t="s">
        <v>16</v>
      </c>
      <c r="M10" s="44" t="s">
        <v>17</v>
      </c>
      <c r="N10" s="45" t="s">
        <v>0</v>
      </c>
      <c r="O10" s="45" t="s">
        <v>18</v>
      </c>
    </row>
    <row r="11" spans="1:15" ht="14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24.95" customHeight="1">
      <c r="A12" s="31" t="s">
        <v>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24.95" customHeight="1">
      <c r="A13" s="37" t="s">
        <v>20</v>
      </c>
      <c r="B13" s="38">
        <v>0</v>
      </c>
      <c r="C13" s="38">
        <f t="shared" ref="C13:M13" si="1">$B$13</f>
        <v>0</v>
      </c>
      <c r="D13" s="38">
        <f t="shared" si="1"/>
        <v>0</v>
      </c>
      <c r="E13" s="38">
        <f t="shared" si="1"/>
        <v>0</v>
      </c>
      <c r="F13" s="38">
        <f t="shared" si="1"/>
        <v>0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0</v>
      </c>
      <c r="L13" s="38">
        <f t="shared" si="1"/>
        <v>0</v>
      </c>
      <c r="M13" s="38">
        <f t="shared" si="1"/>
        <v>0</v>
      </c>
      <c r="N13" s="36">
        <f t="shared" ref="N13:N18" si="2">SUM(B13:M13)</f>
        <v>0</v>
      </c>
      <c r="O13" s="36">
        <f t="shared" ref="O13:O18" si="3">N13/12</f>
        <v>0</v>
      </c>
    </row>
    <row r="14" spans="1:15" ht="24.95" customHeight="1">
      <c r="A14" s="37" t="s">
        <v>21</v>
      </c>
      <c r="B14" s="38">
        <v>0</v>
      </c>
      <c r="C14" s="38">
        <f t="shared" ref="C14:M14" si="4">$B$14</f>
        <v>0</v>
      </c>
      <c r="D14" s="38">
        <f t="shared" si="4"/>
        <v>0</v>
      </c>
      <c r="E14" s="38">
        <f t="shared" si="4"/>
        <v>0</v>
      </c>
      <c r="F14" s="38">
        <f t="shared" si="4"/>
        <v>0</v>
      </c>
      <c r="G14" s="38">
        <f t="shared" si="4"/>
        <v>0</v>
      </c>
      <c r="H14" s="38">
        <f t="shared" si="4"/>
        <v>0</v>
      </c>
      <c r="I14" s="38">
        <f t="shared" si="4"/>
        <v>0</v>
      </c>
      <c r="J14" s="38">
        <f t="shared" si="4"/>
        <v>0</v>
      </c>
      <c r="K14" s="38">
        <f t="shared" si="4"/>
        <v>0</v>
      </c>
      <c r="L14" s="38">
        <f t="shared" si="4"/>
        <v>0</v>
      </c>
      <c r="M14" s="38">
        <f t="shared" si="4"/>
        <v>0</v>
      </c>
      <c r="N14" s="36">
        <f t="shared" si="2"/>
        <v>0</v>
      </c>
      <c r="O14" s="36">
        <f t="shared" si="3"/>
        <v>0</v>
      </c>
    </row>
    <row r="15" spans="1:15" ht="24.95" customHeight="1">
      <c r="A15" s="37" t="s">
        <v>22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6">
        <f t="shared" si="2"/>
        <v>0</v>
      </c>
      <c r="O15" s="36">
        <f t="shared" si="3"/>
        <v>0</v>
      </c>
    </row>
    <row r="16" spans="1:15" ht="24.95" customHeight="1">
      <c r="A16" s="37" t="s">
        <v>23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6">
        <f t="shared" si="2"/>
        <v>0</v>
      </c>
      <c r="O16" s="36">
        <f t="shared" si="3"/>
        <v>0</v>
      </c>
    </row>
    <row r="17" spans="1:15" ht="24.95" customHeight="1" thickBot="1">
      <c r="A17" s="51" t="s">
        <v>24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3">
        <f t="shared" si="2"/>
        <v>0</v>
      </c>
      <c r="O17" s="53">
        <f t="shared" si="3"/>
        <v>0</v>
      </c>
    </row>
    <row r="18" spans="1:15" ht="24.95" customHeight="1" thickTop="1">
      <c r="A18" s="39" t="str">
        <f>"Total "&amp;A12</f>
        <v>Total INCOME</v>
      </c>
      <c r="B18" s="40">
        <f t="shared" ref="B18:L18" si="5">SUM(B13:B17)</f>
        <v>0</v>
      </c>
      <c r="C18" s="40">
        <f t="shared" si="5"/>
        <v>0</v>
      </c>
      <c r="D18" s="40">
        <f t="shared" si="5"/>
        <v>0</v>
      </c>
      <c r="E18" s="40">
        <f t="shared" si="5"/>
        <v>0</v>
      </c>
      <c r="F18" s="40">
        <f t="shared" si="5"/>
        <v>0</v>
      </c>
      <c r="G18" s="40">
        <f t="shared" si="5"/>
        <v>0</v>
      </c>
      <c r="H18" s="40">
        <f t="shared" si="5"/>
        <v>0</v>
      </c>
      <c r="I18" s="40">
        <f t="shared" si="5"/>
        <v>0</v>
      </c>
      <c r="J18" s="40">
        <f t="shared" si="5"/>
        <v>0</v>
      </c>
      <c r="K18" s="40">
        <f t="shared" si="5"/>
        <v>0</v>
      </c>
      <c r="L18" s="40">
        <f t="shared" si="5"/>
        <v>0</v>
      </c>
      <c r="M18" s="40">
        <f>SUM(M13:M17)</f>
        <v>0</v>
      </c>
      <c r="N18" s="40">
        <f t="shared" si="2"/>
        <v>0</v>
      </c>
      <c r="O18" s="40">
        <f t="shared" si="3"/>
        <v>0</v>
      </c>
    </row>
    <row r="19" spans="1:15" ht="24.9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24.95" customHeight="1">
      <c r="A20" s="32" t="s">
        <v>25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24.95" customHeight="1">
      <c r="A21" s="37" t="s">
        <v>26</v>
      </c>
      <c r="B21" s="47">
        <v>0</v>
      </c>
      <c r="C21" s="47">
        <f t="shared" ref="C21:M21" si="6">$B$21</f>
        <v>0</v>
      </c>
      <c r="D21" s="47">
        <f t="shared" si="6"/>
        <v>0</v>
      </c>
      <c r="E21" s="47">
        <f t="shared" si="6"/>
        <v>0</v>
      </c>
      <c r="F21" s="47">
        <f t="shared" si="6"/>
        <v>0</v>
      </c>
      <c r="G21" s="47">
        <f t="shared" si="6"/>
        <v>0</v>
      </c>
      <c r="H21" s="47">
        <f t="shared" si="6"/>
        <v>0</v>
      </c>
      <c r="I21" s="47">
        <f t="shared" si="6"/>
        <v>0</v>
      </c>
      <c r="J21" s="47">
        <f t="shared" si="6"/>
        <v>0</v>
      </c>
      <c r="K21" s="47">
        <f t="shared" si="6"/>
        <v>0</v>
      </c>
      <c r="L21" s="47">
        <f t="shared" si="6"/>
        <v>0</v>
      </c>
      <c r="M21" s="47">
        <f t="shared" si="6"/>
        <v>0</v>
      </c>
      <c r="N21" s="36">
        <f>SUM(B21:M21)</f>
        <v>0</v>
      </c>
      <c r="O21" s="36">
        <f>N21/12</f>
        <v>0</v>
      </c>
    </row>
    <row r="22" spans="1:15" ht="24.95" customHeight="1">
      <c r="A22" s="37" t="s">
        <v>27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36">
        <f t="shared" ref="N22:N23" si="7">SUM(B22:M22)</f>
        <v>0</v>
      </c>
      <c r="O22" s="36">
        <f t="shared" ref="O22:O23" si="8">AVERAGE(B22:M22)</f>
        <v>0</v>
      </c>
    </row>
    <row r="23" spans="1:15" ht="24.95" customHeight="1">
      <c r="A23" s="37" t="s">
        <v>28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36">
        <f t="shared" si="7"/>
        <v>0</v>
      </c>
      <c r="O23" s="36">
        <f t="shared" si="8"/>
        <v>0</v>
      </c>
    </row>
    <row r="24" spans="1:15" ht="24.95" customHeight="1">
      <c r="A24" s="37" t="s">
        <v>29</v>
      </c>
      <c r="B24" s="47">
        <v>0</v>
      </c>
      <c r="C24" s="47">
        <f t="shared" ref="C24:M24" si="9">$B$24</f>
        <v>0</v>
      </c>
      <c r="D24" s="47">
        <f t="shared" si="9"/>
        <v>0</v>
      </c>
      <c r="E24" s="47">
        <f t="shared" si="9"/>
        <v>0</v>
      </c>
      <c r="F24" s="47">
        <f t="shared" si="9"/>
        <v>0</v>
      </c>
      <c r="G24" s="47">
        <f t="shared" si="9"/>
        <v>0</v>
      </c>
      <c r="H24" s="47">
        <f t="shared" si="9"/>
        <v>0</v>
      </c>
      <c r="I24" s="47">
        <f t="shared" si="9"/>
        <v>0</v>
      </c>
      <c r="J24" s="47">
        <f t="shared" si="9"/>
        <v>0</v>
      </c>
      <c r="K24" s="47">
        <f t="shared" si="9"/>
        <v>0</v>
      </c>
      <c r="L24" s="47">
        <f t="shared" si="9"/>
        <v>0</v>
      </c>
      <c r="M24" s="47">
        <f t="shared" si="9"/>
        <v>0</v>
      </c>
      <c r="N24" s="36">
        <f t="shared" ref="N24:N28" si="10">SUM(B24:M24)</f>
        <v>0</v>
      </c>
      <c r="O24" s="36">
        <f t="shared" ref="O24:O28" si="11">N24/12</f>
        <v>0</v>
      </c>
    </row>
    <row r="25" spans="1:15" ht="24.95" customHeight="1">
      <c r="A25" s="37" t="s">
        <v>30</v>
      </c>
      <c r="B25" s="47">
        <v>0</v>
      </c>
      <c r="C25" s="47">
        <f t="shared" ref="C25:M25" si="12">$B$25</f>
        <v>0</v>
      </c>
      <c r="D25" s="47">
        <f t="shared" si="12"/>
        <v>0</v>
      </c>
      <c r="E25" s="47">
        <f t="shared" si="12"/>
        <v>0</v>
      </c>
      <c r="F25" s="47">
        <f t="shared" si="12"/>
        <v>0</v>
      </c>
      <c r="G25" s="47">
        <f t="shared" si="12"/>
        <v>0</v>
      </c>
      <c r="H25" s="47">
        <f t="shared" si="12"/>
        <v>0</v>
      </c>
      <c r="I25" s="47">
        <f t="shared" si="12"/>
        <v>0</v>
      </c>
      <c r="J25" s="47">
        <f t="shared" si="12"/>
        <v>0</v>
      </c>
      <c r="K25" s="47">
        <f t="shared" si="12"/>
        <v>0</v>
      </c>
      <c r="L25" s="47">
        <f t="shared" si="12"/>
        <v>0</v>
      </c>
      <c r="M25" s="47">
        <f t="shared" si="12"/>
        <v>0</v>
      </c>
      <c r="N25" s="36">
        <f t="shared" si="10"/>
        <v>0</v>
      </c>
      <c r="O25" s="36">
        <f t="shared" si="11"/>
        <v>0</v>
      </c>
    </row>
    <row r="26" spans="1:15" ht="24.95" customHeight="1">
      <c r="A26" s="37" t="s">
        <v>31</v>
      </c>
      <c r="B26" s="47">
        <v>0</v>
      </c>
      <c r="C26" s="47">
        <f t="shared" ref="C26:M26" si="13">$B$26</f>
        <v>0</v>
      </c>
      <c r="D26" s="47">
        <f t="shared" si="13"/>
        <v>0</v>
      </c>
      <c r="E26" s="47">
        <f t="shared" si="13"/>
        <v>0</v>
      </c>
      <c r="F26" s="47">
        <f t="shared" si="13"/>
        <v>0</v>
      </c>
      <c r="G26" s="47">
        <f t="shared" si="13"/>
        <v>0</v>
      </c>
      <c r="H26" s="47">
        <f t="shared" si="13"/>
        <v>0</v>
      </c>
      <c r="I26" s="47">
        <f t="shared" si="13"/>
        <v>0</v>
      </c>
      <c r="J26" s="47">
        <f t="shared" si="13"/>
        <v>0</v>
      </c>
      <c r="K26" s="47">
        <f t="shared" si="13"/>
        <v>0</v>
      </c>
      <c r="L26" s="47">
        <f t="shared" si="13"/>
        <v>0</v>
      </c>
      <c r="M26" s="47">
        <f t="shared" si="13"/>
        <v>0</v>
      </c>
      <c r="N26" s="36">
        <f t="shared" si="10"/>
        <v>0</v>
      </c>
      <c r="O26" s="36">
        <f t="shared" si="11"/>
        <v>0</v>
      </c>
    </row>
    <row r="27" spans="1:15" ht="24.95" customHeight="1" thickBot="1">
      <c r="A27" s="51" t="s">
        <v>32</v>
      </c>
      <c r="B27" s="54">
        <v>0</v>
      </c>
      <c r="C27" s="54">
        <f t="shared" ref="C27:M27" si="14">$B$27</f>
        <v>0</v>
      </c>
      <c r="D27" s="54">
        <f t="shared" si="14"/>
        <v>0</v>
      </c>
      <c r="E27" s="54">
        <f t="shared" si="14"/>
        <v>0</v>
      </c>
      <c r="F27" s="54">
        <f t="shared" si="14"/>
        <v>0</v>
      </c>
      <c r="G27" s="54">
        <f t="shared" si="14"/>
        <v>0</v>
      </c>
      <c r="H27" s="54">
        <f t="shared" si="14"/>
        <v>0</v>
      </c>
      <c r="I27" s="54">
        <f t="shared" si="14"/>
        <v>0</v>
      </c>
      <c r="J27" s="54">
        <f t="shared" si="14"/>
        <v>0</v>
      </c>
      <c r="K27" s="54">
        <f t="shared" si="14"/>
        <v>0</v>
      </c>
      <c r="L27" s="54">
        <f t="shared" si="14"/>
        <v>0</v>
      </c>
      <c r="M27" s="54">
        <f t="shared" si="14"/>
        <v>0</v>
      </c>
      <c r="N27" s="53">
        <f t="shared" si="10"/>
        <v>0</v>
      </c>
      <c r="O27" s="53">
        <f t="shared" si="11"/>
        <v>0</v>
      </c>
    </row>
    <row r="28" spans="1:15" ht="24.95" customHeight="1" thickTop="1">
      <c r="A28" s="41" t="str">
        <f>"Total "&amp;A20</f>
        <v>Total FIXED EXPENSES</v>
      </c>
      <c r="B28" s="42">
        <f t="shared" ref="B28:M28" si="15">SUM(B21:B27)</f>
        <v>0</v>
      </c>
      <c r="C28" s="42">
        <f t="shared" si="15"/>
        <v>0</v>
      </c>
      <c r="D28" s="42">
        <f t="shared" si="15"/>
        <v>0</v>
      </c>
      <c r="E28" s="42">
        <f t="shared" si="15"/>
        <v>0</v>
      </c>
      <c r="F28" s="42">
        <f t="shared" si="15"/>
        <v>0</v>
      </c>
      <c r="G28" s="42">
        <f t="shared" si="15"/>
        <v>0</v>
      </c>
      <c r="H28" s="42">
        <f t="shared" si="15"/>
        <v>0</v>
      </c>
      <c r="I28" s="42">
        <f t="shared" si="15"/>
        <v>0</v>
      </c>
      <c r="J28" s="42">
        <f t="shared" si="15"/>
        <v>0</v>
      </c>
      <c r="K28" s="42">
        <f t="shared" si="15"/>
        <v>0</v>
      </c>
      <c r="L28" s="42">
        <f t="shared" si="15"/>
        <v>0</v>
      </c>
      <c r="M28" s="42">
        <f t="shared" si="15"/>
        <v>0</v>
      </c>
      <c r="N28" s="42">
        <f t="shared" si="10"/>
        <v>0</v>
      </c>
      <c r="O28" s="42">
        <f t="shared" si="11"/>
        <v>0</v>
      </c>
    </row>
    <row r="29" spans="1:15" ht="24.9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24.95" customHeight="1">
      <c r="A30" s="32" t="s">
        <v>33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24.95" customHeight="1">
      <c r="A31" s="37" t="s">
        <v>34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6">
        <f t="shared" ref="N31:N39" si="16">SUM(B31:M31)</f>
        <v>0</v>
      </c>
      <c r="O31" s="36">
        <f t="shared" ref="O31:O39" si="17">N31/12</f>
        <v>0</v>
      </c>
    </row>
    <row r="32" spans="1:15" ht="24.95" customHeight="1">
      <c r="A32" s="37" t="s">
        <v>35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6">
        <f t="shared" si="16"/>
        <v>0</v>
      </c>
      <c r="O32" s="36">
        <f t="shared" si="17"/>
        <v>0</v>
      </c>
    </row>
    <row r="33" spans="1:15" ht="24.95" customHeight="1">
      <c r="A33" s="37" t="s">
        <v>36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6">
        <f t="shared" si="16"/>
        <v>0</v>
      </c>
      <c r="O33" s="36">
        <f t="shared" si="17"/>
        <v>0</v>
      </c>
    </row>
    <row r="34" spans="1:15" ht="24.95" customHeight="1">
      <c r="A34" s="37" t="s">
        <v>37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6">
        <f t="shared" si="16"/>
        <v>0</v>
      </c>
      <c r="O34" s="36">
        <f t="shared" si="17"/>
        <v>0</v>
      </c>
    </row>
    <row r="35" spans="1:15" ht="24.95" customHeight="1">
      <c r="A35" s="37" t="s">
        <v>38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6">
        <f t="shared" si="16"/>
        <v>0</v>
      </c>
      <c r="O35" s="36">
        <f t="shared" si="17"/>
        <v>0</v>
      </c>
    </row>
    <row r="36" spans="1:15" ht="24.95" customHeight="1">
      <c r="A36" s="37" t="s">
        <v>39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6">
        <f t="shared" si="16"/>
        <v>0</v>
      </c>
      <c r="O36" s="36">
        <f t="shared" si="17"/>
        <v>0</v>
      </c>
    </row>
    <row r="37" spans="1:15" ht="24.95" customHeight="1">
      <c r="A37" s="37" t="s">
        <v>40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6">
        <f t="shared" si="16"/>
        <v>0</v>
      </c>
      <c r="O37" s="36">
        <f t="shared" si="17"/>
        <v>0</v>
      </c>
    </row>
    <row r="38" spans="1:15" ht="24.95" customHeight="1" thickBot="1">
      <c r="A38" s="51" t="s">
        <v>41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3">
        <f t="shared" si="16"/>
        <v>0</v>
      </c>
      <c r="O38" s="53">
        <f t="shared" si="17"/>
        <v>0</v>
      </c>
    </row>
    <row r="39" spans="1:15" ht="24.95" customHeight="1" thickTop="1">
      <c r="A39" s="41" t="str">
        <f>"Total "&amp;A30</f>
        <v>Total TEMPORARY EXPENSES</v>
      </c>
      <c r="B39" s="42" t="e">
        <f>#REF!</f>
        <v>#REF!</v>
      </c>
      <c r="C39" s="42" t="e">
        <f>#REF!</f>
        <v>#REF!</v>
      </c>
      <c r="D39" s="42" t="e">
        <f>#REF!</f>
        <v>#REF!</v>
      </c>
      <c r="E39" s="42" t="e">
        <f>#REF!</f>
        <v>#REF!</v>
      </c>
      <c r="F39" s="42" t="e">
        <f>#REF!</f>
        <v>#REF!</v>
      </c>
      <c r="G39" s="42" t="e">
        <f>#REF!</f>
        <v>#REF!</v>
      </c>
      <c r="H39" s="42" t="e">
        <f>#REF!</f>
        <v>#REF!</v>
      </c>
      <c r="I39" s="42" t="e">
        <f>#REF!</f>
        <v>#REF!</v>
      </c>
      <c r="J39" s="42" t="e">
        <f>#REF!</f>
        <v>#REF!</v>
      </c>
      <c r="K39" s="42" t="e">
        <f>#REF!</f>
        <v>#REF!</v>
      </c>
      <c r="L39" s="42" t="e">
        <f>#REF!</f>
        <v>#REF!</v>
      </c>
      <c r="M39" s="42" t="e">
        <f>#REF!</f>
        <v>#REF!</v>
      </c>
      <c r="N39" s="42" t="e">
        <f t="shared" si="16"/>
        <v>#REF!</v>
      </c>
      <c r="O39" s="42" t="e">
        <f t="shared" si="17"/>
        <v>#REF!</v>
      </c>
    </row>
    <row r="40" spans="1:15" ht="24.95" customHeight="1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24.95" customHeight="1">
      <c r="A41" s="32" t="s">
        <v>42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24.95" customHeight="1">
      <c r="A42" s="37" t="s">
        <v>43</v>
      </c>
      <c r="B42" s="48">
        <v>0</v>
      </c>
      <c r="C42" s="48">
        <f t="shared" ref="C42:M42" si="18">$B$42</f>
        <v>0</v>
      </c>
      <c r="D42" s="48">
        <f t="shared" si="18"/>
        <v>0</v>
      </c>
      <c r="E42" s="48">
        <f t="shared" si="18"/>
        <v>0</v>
      </c>
      <c r="F42" s="48">
        <f t="shared" si="18"/>
        <v>0</v>
      </c>
      <c r="G42" s="48">
        <f t="shared" si="18"/>
        <v>0</v>
      </c>
      <c r="H42" s="48">
        <f t="shared" si="18"/>
        <v>0</v>
      </c>
      <c r="I42" s="48">
        <f t="shared" si="18"/>
        <v>0</v>
      </c>
      <c r="J42" s="48">
        <f t="shared" si="18"/>
        <v>0</v>
      </c>
      <c r="K42" s="48">
        <f t="shared" si="18"/>
        <v>0</v>
      </c>
      <c r="L42" s="48">
        <f t="shared" si="18"/>
        <v>0</v>
      </c>
      <c r="M42" s="48">
        <f t="shared" si="18"/>
        <v>0</v>
      </c>
      <c r="N42" s="36">
        <f t="shared" ref="N42:N51" si="19">SUM(B42:M42)</f>
        <v>0</v>
      </c>
      <c r="O42" s="36">
        <f t="shared" ref="O42:O51" si="20">N42/12</f>
        <v>0</v>
      </c>
    </row>
    <row r="43" spans="1:15" ht="24.95" customHeight="1">
      <c r="A43" s="37" t="s">
        <v>44</v>
      </c>
      <c r="B43" s="48">
        <v>0</v>
      </c>
      <c r="C43" s="48">
        <f t="shared" ref="C43:M43" si="21">$B$43</f>
        <v>0</v>
      </c>
      <c r="D43" s="48">
        <f t="shared" si="21"/>
        <v>0</v>
      </c>
      <c r="E43" s="48">
        <f t="shared" si="21"/>
        <v>0</v>
      </c>
      <c r="F43" s="48">
        <f t="shared" si="21"/>
        <v>0</v>
      </c>
      <c r="G43" s="48">
        <f t="shared" si="21"/>
        <v>0</v>
      </c>
      <c r="H43" s="48">
        <f t="shared" si="21"/>
        <v>0</v>
      </c>
      <c r="I43" s="48">
        <f t="shared" si="21"/>
        <v>0</v>
      </c>
      <c r="J43" s="48">
        <f t="shared" si="21"/>
        <v>0</v>
      </c>
      <c r="K43" s="48">
        <f t="shared" si="21"/>
        <v>0</v>
      </c>
      <c r="L43" s="48">
        <f t="shared" si="21"/>
        <v>0</v>
      </c>
      <c r="M43" s="48">
        <f t="shared" si="21"/>
        <v>0</v>
      </c>
      <c r="N43" s="36">
        <f t="shared" si="19"/>
        <v>0</v>
      </c>
      <c r="O43" s="36">
        <f t="shared" si="20"/>
        <v>0</v>
      </c>
    </row>
    <row r="44" spans="1:15" ht="24.95" customHeight="1">
      <c r="A44" s="37" t="s">
        <v>45</v>
      </c>
      <c r="B44" s="48">
        <v>0</v>
      </c>
      <c r="C44" s="48">
        <f t="shared" ref="C44:M44" si="22">$B$44</f>
        <v>0</v>
      </c>
      <c r="D44" s="48">
        <f t="shared" si="22"/>
        <v>0</v>
      </c>
      <c r="E44" s="48">
        <f t="shared" si="22"/>
        <v>0</v>
      </c>
      <c r="F44" s="48">
        <f t="shared" si="22"/>
        <v>0</v>
      </c>
      <c r="G44" s="48">
        <f t="shared" si="22"/>
        <v>0</v>
      </c>
      <c r="H44" s="48">
        <f t="shared" si="22"/>
        <v>0</v>
      </c>
      <c r="I44" s="48">
        <f t="shared" si="22"/>
        <v>0</v>
      </c>
      <c r="J44" s="48">
        <f t="shared" si="22"/>
        <v>0</v>
      </c>
      <c r="K44" s="48">
        <f t="shared" si="22"/>
        <v>0</v>
      </c>
      <c r="L44" s="48">
        <f t="shared" si="22"/>
        <v>0</v>
      </c>
      <c r="M44" s="48">
        <f t="shared" si="22"/>
        <v>0</v>
      </c>
      <c r="N44" s="36">
        <f t="shared" si="19"/>
        <v>0</v>
      </c>
      <c r="O44" s="36">
        <f t="shared" si="20"/>
        <v>0</v>
      </c>
    </row>
    <row r="45" spans="1:15" ht="24.95" customHeight="1">
      <c r="A45" s="37" t="s">
        <v>46</v>
      </c>
      <c r="B45" s="48">
        <v>0</v>
      </c>
      <c r="C45" s="48">
        <f t="shared" ref="C45:M45" si="23">$B$45</f>
        <v>0</v>
      </c>
      <c r="D45" s="48">
        <f t="shared" si="23"/>
        <v>0</v>
      </c>
      <c r="E45" s="48">
        <f t="shared" si="23"/>
        <v>0</v>
      </c>
      <c r="F45" s="48">
        <f t="shared" si="23"/>
        <v>0</v>
      </c>
      <c r="G45" s="48">
        <f t="shared" si="23"/>
        <v>0</v>
      </c>
      <c r="H45" s="48">
        <f t="shared" si="23"/>
        <v>0</v>
      </c>
      <c r="I45" s="48">
        <f t="shared" si="23"/>
        <v>0</v>
      </c>
      <c r="J45" s="48">
        <f t="shared" si="23"/>
        <v>0</v>
      </c>
      <c r="K45" s="48">
        <f t="shared" si="23"/>
        <v>0</v>
      </c>
      <c r="L45" s="48">
        <f t="shared" si="23"/>
        <v>0</v>
      </c>
      <c r="M45" s="48">
        <f t="shared" si="23"/>
        <v>0</v>
      </c>
      <c r="N45" s="36">
        <f t="shared" si="19"/>
        <v>0</v>
      </c>
      <c r="O45" s="36">
        <f t="shared" si="20"/>
        <v>0</v>
      </c>
    </row>
    <row r="46" spans="1:15" ht="24.95" customHeight="1">
      <c r="A46" s="37" t="s">
        <v>47</v>
      </c>
      <c r="B46" s="47">
        <v>0</v>
      </c>
      <c r="C46" s="47">
        <f t="shared" ref="C46:M46" si="24">$B$46</f>
        <v>0</v>
      </c>
      <c r="D46" s="47">
        <f t="shared" si="24"/>
        <v>0</v>
      </c>
      <c r="E46" s="47">
        <f t="shared" si="24"/>
        <v>0</v>
      </c>
      <c r="F46" s="47">
        <f t="shared" si="24"/>
        <v>0</v>
      </c>
      <c r="G46" s="47">
        <f t="shared" si="24"/>
        <v>0</v>
      </c>
      <c r="H46" s="47">
        <f t="shared" si="24"/>
        <v>0</v>
      </c>
      <c r="I46" s="47">
        <f t="shared" si="24"/>
        <v>0</v>
      </c>
      <c r="J46" s="47">
        <f t="shared" si="24"/>
        <v>0</v>
      </c>
      <c r="K46" s="47">
        <f t="shared" si="24"/>
        <v>0</v>
      </c>
      <c r="L46" s="47">
        <f t="shared" si="24"/>
        <v>0</v>
      </c>
      <c r="M46" s="47">
        <f t="shared" si="24"/>
        <v>0</v>
      </c>
      <c r="N46" s="36">
        <f t="shared" si="19"/>
        <v>0</v>
      </c>
      <c r="O46" s="36">
        <f t="shared" si="20"/>
        <v>0</v>
      </c>
    </row>
    <row r="47" spans="1:15" ht="24.95" customHeight="1">
      <c r="A47" s="37" t="s">
        <v>48</v>
      </c>
      <c r="B47" s="48">
        <v>0</v>
      </c>
      <c r="C47" s="48">
        <f t="shared" ref="C47:M47" si="25">$B$47</f>
        <v>0</v>
      </c>
      <c r="D47" s="48">
        <f t="shared" si="25"/>
        <v>0</v>
      </c>
      <c r="E47" s="48">
        <f t="shared" si="25"/>
        <v>0</v>
      </c>
      <c r="F47" s="48">
        <f t="shared" si="25"/>
        <v>0</v>
      </c>
      <c r="G47" s="48">
        <f t="shared" si="25"/>
        <v>0</v>
      </c>
      <c r="H47" s="48">
        <f t="shared" si="25"/>
        <v>0</v>
      </c>
      <c r="I47" s="48">
        <f t="shared" si="25"/>
        <v>0</v>
      </c>
      <c r="J47" s="48">
        <f t="shared" si="25"/>
        <v>0</v>
      </c>
      <c r="K47" s="48">
        <f t="shared" si="25"/>
        <v>0</v>
      </c>
      <c r="L47" s="48">
        <f t="shared" si="25"/>
        <v>0</v>
      </c>
      <c r="M47" s="48">
        <f t="shared" si="25"/>
        <v>0</v>
      </c>
      <c r="N47" s="36">
        <f t="shared" si="19"/>
        <v>0</v>
      </c>
      <c r="O47" s="36">
        <f t="shared" si="20"/>
        <v>0</v>
      </c>
    </row>
    <row r="48" spans="1:15" ht="24.95" customHeight="1">
      <c r="A48" s="37" t="s">
        <v>40</v>
      </c>
      <c r="B48" s="47">
        <v>0</v>
      </c>
      <c r="C48" s="47">
        <f t="shared" ref="C48:M48" si="26">$B$48</f>
        <v>0</v>
      </c>
      <c r="D48" s="47">
        <f t="shared" si="26"/>
        <v>0</v>
      </c>
      <c r="E48" s="47">
        <f t="shared" si="26"/>
        <v>0</v>
      </c>
      <c r="F48" s="47">
        <f t="shared" si="26"/>
        <v>0</v>
      </c>
      <c r="G48" s="47">
        <f t="shared" si="26"/>
        <v>0</v>
      </c>
      <c r="H48" s="47">
        <f t="shared" si="26"/>
        <v>0</v>
      </c>
      <c r="I48" s="47">
        <f t="shared" si="26"/>
        <v>0</v>
      </c>
      <c r="J48" s="47">
        <f t="shared" si="26"/>
        <v>0</v>
      </c>
      <c r="K48" s="47">
        <f t="shared" si="26"/>
        <v>0</v>
      </c>
      <c r="L48" s="47">
        <f t="shared" si="26"/>
        <v>0</v>
      </c>
      <c r="M48" s="47">
        <f t="shared" si="26"/>
        <v>0</v>
      </c>
      <c r="N48" s="36">
        <f t="shared" si="19"/>
        <v>0</v>
      </c>
      <c r="O48" s="36">
        <f t="shared" si="20"/>
        <v>0</v>
      </c>
    </row>
    <row r="49" spans="1:15" ht="24.95" customHeight="1">
      <c r="A49" s="37" t="s">
        <v>49</v>
      </c>
      <c r="B49" s="48">
        <f>IF(B4=0,0,50)</f>
        <v>0</v>
      </c>
      <c r="C49" s="48">
        <f t="shared" ref="C49:M49" si="27">$B$49</f>
        <v>0</v>
      </c>
      <c r="D49" s="48">
        <f t="shared" si="27"/>
        <v>0</v>
      </c>
      <c r="E49" s="48">
        <f t="shared" si="27"/>
        <v>0</v>
      </c>
      <c r="F49" s="48">
        <f t="shared" si="27"/>
        <v>0</v>
      </c>
      <c r="G49" s="48">
        <f t="shared" si="27"/>
        <v>0</v>
      </c>
      <c r="H49" s="48">
        <f t="shared" si="27"/>
        <v>0</v>
      </c>
      <c r="I49" s="48">
        <f t="shared" si="27"/>
        <v>0</v>
      </c>
      <c r="J49" s="48">
        <f t="shared" si="27"/>
        <v>0</v>
      </c>
      <c r="K49" s="48">
        <f t="shared" si="27"/>
        <v>0</v>
      </c>
      <c r="L49" s="48">
        <f t="shared" si="27"/>
        <v>0</v>
      </c>
      <c r="M49" s="48">
        <f t="shared" si="27"/>
        <v>0</v>
      </c>
      <c r="N49" s="36">
        <f t="shared" si="19"/>
        <v>0</v>
      </c>
      <c r="O49" s="36">
        <f t="shared" si="20"/>
        <v>0</v>
      </c>
    </row>
    <row r="50" spans="1:15" ht="24.95" customHeight="1" thickBot="1">
      <c r="A50" s="51" t="s">
        <v>50</v>
      </c>
      <c r="B50" s="55">
        <v>0</v>
      </c>
      <c r="C50" s="55">
        <f t="shared" ref="C50:M50" si="28">$B$50</f>
        <v>0</v>
      </c>
      <c r="D50" s="55">
        <f t="shared" si="28"/>
        <v>0</v>
      </c>
      <c r="E50" s="55">
        <f t="shared" si="28"/>
        <v>0</v>
      </c>
      <c r="F50" s="55">
        <f t="shared" si="28"/>
        <v>0</v>
      </c>
      <c r="G50" s="55">
        <f t="shared" si="28"/>
        <v>0</v>
      </c>
      <c r="H50" s="55">
        <f t="shared" si="28"/>
        <v>0</v>
      </c>
      <c r="I50" s="55">
        <f t="shared" si="28"/>
        <v>0</v>
      </c>
      <c r="J50" s="55">
        <f t="shared" si="28"/>
        <v>0</v>
      </c>
      <c r="K50" s="55">
        <f t="shared" si="28"/>
        <v>0</v>
      </c>
      <c r="L50" s="55">
        <f t="shared" si="28"/>
        <v>0</v>
      </c>
      <c r="M50" s="55">
        <f t="shared" si="28"/>
        <v>0</v>
      </c>
      <c r="N50" s="53">
        <f t="shared" si="19"/>
        <v>0</v>
      </c>
      <c r="O50" s="53">
        <f t="shared" si="20"/>
        <v>0</v>
      </c>
    </row>
    <row r="51" spans="1:15" ht="24.95" customHeight="1" thickTop="1">
      <c r="A51" s="41" t="str">
        <f>"Total "&amp;A41</f>
        <v>Total DAILY LIVING</v>
      </c>
      <c r="B51" s="42">
        <f t="shared" ref="B51:M51" si="29">SUM(B42:B50)</f>
        <v>0</v>
      </c>
      <c r="C51" s="42">
        <f t="shared" si="29"/>
        <v>0</v>
      </c>
      <c r="D51" s="42">
        <f t="shared" si="29"/>
        <v>0</v>
      </c>
      <c r="E51" s="42">
        <f t="shared" si="29"/>
        <v>0</v>
      </c>
      <c r="F51" s="42">
        <f t="shared" si="29"/>
        <v>0</v>
      </c>
      <c r="G51" s="42">
        <f t="shared" si="29"/>
        <v>0</v>
      </c>
      <c r="H51" s="42">
        <f t="shared" si="29"/>
        <v>0</v>
      </c>
      <c r="I51" s="42">
        <f t="shared" si="29"/>
        <v>0</v>
      </c>
      <c r="J51" s="42">
        <f t="shared" si="29"/>
        <v>0</v>
      </c>
      <c r="K51" s="42">
        <f t="shared" si="29"/>
        <v>0</v>
      </c>
      <c r="L51" s="42">
        <f t="shared" si="29"/>
        <v>0</v>
      </c>
      <c r="M51" s="42">
        <f t="shared" si="29"/>
        <v>0</v>
      </c>
      <c r="N51" s="42">
        <f t="shared" si="19"/>
        <v>0</v>
      </c>
      <c r="O51" s="42">
        <f t="shared" si="20"/>
        <v>0</v>
      </c>
    </row>
    <row r="52" spans="1:15" ht="24.9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24.95" customHeight="1">
      <c r="A53" s="32" t="s">
        <v>51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24.95" customHeight="1">
      <c r="A54" s="37" t="s">
        <v>52</v>
      </c>
      <c r="B54" s="47">
        <v>0</v>
      </c>
      <c r="C54" s="47">
        <f t="shared" ref="C54:M54" si="30">$B$54</f>
        <v>0</v>
      </c>
      <c r="D54" s="47">
        <f t="shared" si="30"/>
        <v>0</v>
      </c>
      <c r="E54" s="47">
        <f t="shared" si="30"/>
        <v>0</v>
      </c>
      <c r="F54" s="47">
        <f t="shared" si="30"/>
        <v>0</v>
      </c>
      <c r="G54" s="47">
        <f t="shared" si="30"/>
        <v>0</v>
      </c>
      <c r="H54" s="47">
        <f t="shared" si="30"/>
        <v>0</v>
      </c>
      <c r="I54" s="47">
        <f t="shared" si="30"/>
        <v>0</v>
      </c>
      <c r="J54" s="47">
        <f t="shared" si="30"/>
        <v>0</v>
      </c>
      <c r="K54" s="47">
        <f t="shared" si="30"/>
        <v>0</v>
      </c>
      <c r="L54" s="47">
        <f t="shared" si="30"/>
        <v>0</v>
      </c>
      <c r="M54" s="47">
        <f t="shared" si="30"/>
        <v>0</v>
      </c>
      <c r="N54" s="36">
        <f t="shared" ref="N54:N63" si="31">SUM(B54:M54)</f>
        <v>0</v>
      </c>
      <c r="O54" s="36">
        <f t="shared" ref="O54:O63" si="32">N54/12</f>
        <v>0</v>
      </c>
    </row>
    <row r="55" spans="1:15" ht="24.95" customHeight="1">
      <c r="A55" s="37" t="s">
        <v>53</v>
      </c>
      <c r="B55" s="47">
        <v>0</v>
      </c>
      <c r="C55" s="47">
        <f t="shared" ref="C55:M55" si="33">$B$55</f>
        <v>0</v>
      </c>
      <c r="D55" s="47">
        <f t="shared" si="33"/>
        <v>0</v>
      </c>
      <c r="E55" s="47">
        <f t="shared" si="33"/>
        <v>0</v>
      </c>
      <c r="F55" s="47">
        <f t="shared" si="33"/>
        <v>0</v>
      </c>
      <c r="G55" s="47">
        <f t="shared" si="33"/>
        <v>0</v>
      </c>
      <c r="H55" s="47">
        <f t="shared" si="33"/>
        <v>0</v>
      </c>
      <c r="I55" s="47">
        <f t="shared" si="33"/>
        <v>0</v>
      </c>
      <c r="J55" s="47">
        <f t="shared" si="33"/>
        <v>0</v>
      </c>
      <c r="K55" s="47">
        <f t="shared" si="33"/>
        <v>0</v>
      </c>
      <c r="L55" s="47">
        <f t="shared" si="33"/>
        <v>0</v>
      </c>
      <c r="M55" s="47">
        <f t="shared" si="33"/>
        <v>0</v>
      </c>
      <c r="N55" s="36">
        <f t="shared" si="31"/>
        <v>0</v>
      </c>
      <c r="O55" s="36">
        <f t="shared" si="32"/>
        <v>0</v>
      </c>
    </row>
    <row r="56" spans="1:15" ht="24.95" customHeight="1">
      <c r="A56" s="37" t="s">
        <v>54</v>
      </c>
      <c r="B56" s="47">
        <v>0</v>
      </c>
      <c r="C56" s="47">
        <f t="shared" ref="C56:M56" si="34">$B$56</f>
        <v>0</v>
      </c>
      <c r="D56" s="47">
        <f t="shared" si="34"/>
        <v>0</v>
      </c>
      <c r="E56" s="47">
        <f t="shared" si="34"/>
        <v>0</v>
      </c>
      <c r="F56" s="47">
        <f t="shared" si="34"/>
        <v>0</v>
      </c>
      <c r="G56" s="47">
        <f t="shared" si="34"/>
        <v>0</v>
      </c>
      <c r="H56" s="47">
        <f t="shared" si="34"/>
        <v>0</v>
      </c>
      <c r="I56" s="47">
        <f t="shared" si="34"/>
        <v>0</v>
      </c>
      <c r="J56" s="47">
        <f t="shared" si="34"/>
        <v>0</v>
      </c>
      <c r="K56" s="47">
        <f t="shared" si="34"/>
        <v>0</v>
      </c>
      <c r="L56" s="47">
        <f t="shared" si="34"/>
        <v>0</v>
      </c>
      <c r="M56" s="47">
        <f t="shared" si="34"/>
        <v>0</v>
      </c>
      <c r="N56" s="36">
        <f t="shared" si="31"/>
        <v>0</v>
      </c>
      <c r="O56" s="36">
        <f t="shared" si="32"/>
        <v>0</v>
      </c>
    </row>
    <row r="57" spans="1:15" ht="24.95" customHeight="1">
      <c r="A57" s="37" t="s">
        <v>55</v>
      </c>
      <c r="B57" s="47">
        <v>0</v>
      </c>
      <c r="C57" s="47">
        <f t="shared" ref="C57:M57" si="35">$B$57</f>
        <v>0</v>
      </c>
      <c r="D57" s="47">
        <f t="shared" si="35"/>
        <v>0</v>
      </c>
      <c r="E57" s="47">
        <f t="shared" si="35"/>
        <v>0</v>
      </c>
      <c r="F57" s="47">
        <f t="shared" si="35"/>
        <v>0</v>
      </c>
      <c r="G57" s="47">
        <f t="shared" si="35"/>
        <v>0</v>
      </c>
      <c r="H57" s="47">
        <f t="shared" si="35"/>
        <v>0</v>
      </c>
      <c r="I57" s="47">
        <f t="shared" si="35"/>
        <v>0</v>
      </c>
      <c r="J57" s="47">
        <f t="shared" si="35"/>
        <v>0</v>
      </c>
      <c r="K57" s="47">
        <f t="shared" si="35"/>
        <v>0</v>
      </c>
      <c r="L57" s="47">
        <f t="shared" si="35"/>
        <v>0</v>
      </c>
      <c r="M57" s="47">
        <f t="shared" si="35"/>
        <v>0</v>
      </c>
      <c r="N57" s="36">
        <f t="shared" si="31"/>
        <v>0</v>
      </c>
      <c r="O57" s="36">
        <f t="shared" si="32"/>
        <v>0</v>
      </c>
    </row>
    <row r="58" spans="1:15" ht="24.95" customHeight="1">
      <c r="A58" s="37" t="s">
        <v>56</v>
      </c>
      <c r="B58" s="47">
        <v>0</v>
      </c>
      <c r="C58" s="47">
        <f t="shared" ref="C58:M58" si="36">$B$58</f>
        <v>0</v>
      </c>
      <c r="D58" s="47">
        <f t="shared" si="36"/>
        <v>0</v>
      </c>
      <c r="E58" s="47">
        <f t="shared" si="36"/>
        <v>0</v>
      </c>
      <c r="F58" s="47">
        <f t="shared" si="36"/>
        <v>0</v>
      </c>
      <c r="G58" s="47">
        <f t="shared" si="36"/>
        <v>0</v>
      </c>
      <c r="H58" s="47">
        <f t="shared" si="36"/>
        <v>0</v>
      </c>
      <c r="I58" s="47">
        <f t="shared" si="36"/>
        <v>0</v>
      </c>
      <c r="J58" s="47">
        <f t="shared" si="36"/>
        <v>0</v>
      </c>
      <c r="K58" s="47">
        <f t="shared" si="36"/>
        <v>0</v>
      </c>
      <c r="L58" s="47">
        <f t="shared" si="36"/>
        <v>0</v>
      </c>
      <c r="M58" s="47">
        <f t="shared" si="36"/>
        <v>0</v>
      </c>
      <c r="N58" s="36">
        <f t="shared" si="31"/>
        <v>0</v>
      </c>
      <c r="O58" s="36">
        <f t="shared" si="32"/>
        <v>0</v>
      </c>
    </row>
    <row r="59" spans="1:15" ht="24.95" customHeight="1">
      <c r="A59" s="49" t="s">
        <v>57</v>
      </c>
      <c r="B59" s="47">
        <v>0</v>
      </c>
      <c r="C59" s="47">
        <f t="shared" ref="C59:M59" si="37">$B$59</f>
        <v>0</v>
      </c>
      <c r="D59" s="47">
        <f t="shared" si="37"/>
        <v>0</v>
      </c>
      <c r="E59" s="47">
        <f t="shared" si="37"/>
        <v>0</v>
      </c>
      <c r="F59" s="47">
        <f t="shared" si="37"/>
        <v>0</v>
      </c>
      <c r="G59" s="47">
        <f t="shared" si="37"/>
        <v>0</v>
      </c>
      <c r="H59" s="47">
        <f t="shared" si="37"/>
        <v>0</v>
      </c>
      <c r="I59" s="47">
        <f t="shared" si="37"/>
        <v>0</v>
      </c>
      <c r="J59" s="47">
        <f t="shared" si="37"/>
        <v>0</v>
      </c>
      <c r="K59" s="47">
        <f t="shared" si="37"/>
        <v>0</v>
      </c>
      <c r="L59" s="47">
        <f t="shared" si="37"/>
        <v>0</v>
      </c>
      <c r="M59" s="47">
        <f t="shared" si="37"/>
        <v>0</v>
      </c>
      <c r="N59" s="36">
        <f t="shared" si="31"/>
        <v>0</v>
      </c>
      <c r="O59" s="36">
        <f t="shared" si="32"/>
        <v>0</v>
      </c>
    </row>
    <row r="60" spans="1:15" ht="24.95" customHeight="1">
      <c r="A60" s="49" t="s">
        <v>58</v>
      </c>
      <c r="B60" s="47">
        <v>0</v>
      </c>
      <c r="C60" s="47">
        <f t="shared" ref="C60:M60" si="38">$B$60</f>
        <v>0</v>
      </c>
      <c r="D60" s="47">
        <f t="shared" si="38"/>
        <v>0</v>
      </c>
      <c r="E60" s="47">
        <f t="shared" si="38"/>
        <v>0</v>
      </c>
      <c r="F60" s="47">
        <f t="shared" si="38"/>
        <v>0</v>
      </c>
      <c r="G60" s="47">
        <f t="shared" si="38"/>
        <v>0</v>
      </c>
      <c r="H60" s="47">
        <f t="shared" si="38"/>
        <v>0</v>
      </c>
      <c r="I60" s="47">
        <f t="shared" si="38"/>
        <v>0</v>
      </c>
      <c r="J60" s="47">
        <f t="shared" si="38"/>
        <v>0</v>
      </c>
      <c r="K60" s="47">
        <f t="shared" si="38"/>
        <v>0</v>
      </c>
      <c r="L60" s="47">
        <f t="shared" si="38"/>
        <v>0</v>
      </c>
      <c r="M60" s="47">
        <f t="shared" si="38"/>
        <v>0</v>
      </c>
      <c r="N60" s="36">
        <f t="shared" si="31"/>
        <v>0</v>
      </c>
      <c r="O60" s="36">
        <f t="shared" si="32"/>
        <v>0</v>
      </c>
    </row>
    <row r="61" spans="1:15" ht="24.95" customHeight="1">
      <c r="A61" s="49" t="s">
        <v>59</v>
      </c>
      <c r="B61" s="47">
        <v>0</v>
      </c>
      <c r="C61" s="47">
        <f t="shared" ref="C61:M61" si="39">$B$61</f>
        <v>0</v>
      </c>
      <c r="D61" s="47">
        <f t="shared" si="39"/>
        <v>0</v>
      </c>
      <c r="E61" s="47">
        <f t="shared" si="39"/>
        <v>0</v>
      </c>
      <c r="F61" s="47">
        <f t="shared" si="39"/>
        <v>0</v>
      </c>
      <c r="G61" s="47">
        <f t="shared" si="39"/>
        <v>0</v>
      </c>
      <c r="H61" s="47">
        <f t="shared" si="39"/>
        <v>0</v>
      </c>
      <c r="I61" s="47">
        <f t="shared" si="39"/>
        <v>0</v>
      </c>
      <c r="J61" s="47">
        <f t="shared" si="39"/>
        <v>0</v>
      </c>
      <c r="K61" s="47">
        <f t="shared" si="39"/>
        <v>0</v>
      </c>
      <c r="L61" s="47">
        <f t="shared" si="39"/>
        <v>0</v>
      </c>
      <c r="M61" s="47">
        <f t="shared" si="39"/>
        <v>0</v>
      </c>
      <c r="N61" s="36">
        <f t="shared" si="31"/>
        <v>0</v>
      </c>
      <c r="O61" s="36">
        <f t="shared" si="32"/>
        <v>0</v>
      </c>
    </row>
    <row r="62" spans="1:15" ht="24.95" customHeight="1" thickBot="1">
      <c r="A62" s="51" t="s">
        <v>24</v>
      </c>
      <c r="B62" s="56">
        <v>0</v>
      </c>
      <c r="C62" s="56">
        <f t="shared" ref="C62:M62" si="40">$B$62</f>
        <v>0</v>
      </c>
      <c r="D62" s="56">
        <f t="shared" si="40"/>
        <v>0</v>
      </c>
      <c r="E62" s="56">
        <f t="shared" si="40"/>
        <v>0</v>
      </c>
      <c r="F62" s="56">
        <f t="shared" si="40"/>
        <v>0</v>
      </c>
      <c r="G62" s="56">
        <f t="shared" si="40"/>
        <v>0</v>
      </c>
      <c r="H62" s="56">
        <f t="shared" si="40"/>
        <v>0</v>
      </c>
      <c r="I62" s="56">
        <f t="shared" si="40"/>
        <v>0</v>
      </c>
      <c r="J62" s="56">
        <f t="shared" si="40"/>
        <v>0</v>
      </c>
      <c r="K62" s="56">
        <f t="shared" si="40"/>
        <v>0</v>
      </c>
      <c r="L62" s="56">
        <f t="shared" si="40"/>
        <v>0</v>
      </c>
      <c r="M62" s="56">
        <f t="shared" si="40"/>
        <v>0</v>
      </c>
      <c r="N62" s="53">
        <f t="shared" si="31"/>
        <v>0</v>
      </c>
      <c r="O62" s="53">
        <f t="shared" si="32"/>
        <v>0</v>
      </c>
    </row>
    <row r="63" spans="1:15" ht="24.95" customHeight="1" thickTop="1">
      <c r="A63" s="41" t="str">
        <f>"Total "&amp;A53</f>
        <v>Total CHILDREN</v>
      </c>
      <c r="B63" s="42">
        <v>0</v>
      </c>
      <c r="C63" s="42">
        <f t="shared" ref="B63:M63" si="41">SUM(C54:C62)</f>
        <v>0</v>
      </c>
      <c r="D63" s="42">
        <f t="shared" si="41"/>
        <v>0</v>
      </c>
      <c r="E63" s="42">
        <f t="shared" si="41"/>
        <v>0</v>
      </c>
      <c r="F63" s="42">
        <f t="shared" si="41"/>
        <v>0</v>
      </c>
      <c r="G63" s="42">
        <f t="shared" si="41"/>
        <v>0</v>
      </c>
      <c r="H63" s="42">
        <f t="shared" si="41"/>
        <v>0</v>
      </c>
      <c r="I63" s="42">
        <f t="shared" si="41"/>
        <v>0</v>
      </c>
      <c r="J63" s="42">
        <f t="shared" si="41"/>
        <v>0</v>
      </c>
      <c r="K63" s="42">
        <f t="shared" si="41"/>
        <v>0</v>
      </c>
      <c r="L63" s="42">
        <f t="shared" si="41"/>
        <v>0</v>
      </c>
      <c r="M63" s="42">
        <f t="shared" si="41"/>
        <v>0</v>
      </c>
      <c r="N63" s="42">
        <f t="shared" si="31"/>
        <v>0</v>
      </c>
      <c r="O63" s="42">
        <f t="shared" si="32"/>
        <v>0</v>
      </c>
    </row>
    <row r="64" spans="1:15" ht="24.95" customHeight="1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24.95" customHeight="1">
      <c r="A65" s="32" t="s">
        <v>60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24.95" customHeight="1">
      <c r="A66" s="37" t="s">
        <v>61</v>
      </c>
      <c r="B66" s="48">
        <v>0</v>
      </c>
      <c r="C66" s="48">
        <f t="shared" ref="C66:M66" si="42">$B$66</f>
        <v>0</v>
      </c>
      <c r="D66" s="48">
        <f t="shared" si="42"/>
        <v>0</v>
      </c>
      <c r="E66" s="48">
        <f t="shared" si="42"/>
        <v>0</v>
      </c>
      <c r="F66" s="48">
        <f t="shared" si="42"/>
        <v>0</v>
      </c>
      <c r="G66" s="48">
        <f t="shared" si="42"/>
        <v>0</v>
      </c>
      <c r="H66" s="48">
        <f t="shared" si="42"/>
        <v>0</v>
      </c>
      <c r="I66" s="48">
        <f t="shared" si="42"/>
        <v>0</v>
      </c>
      <c r="J66" s="48">
        <f t="shared" si="42"/>
        <v>0</v>
      </c>
      <c r="K66" s="48">
        <f t="shared" si="42"/>
        <v>0</v>
      </c>
      <c r="L66" s="48">
        <f t="shared" si="42"/>
        <v>0</v>
      </c>
      <c r="M66" s="48">
        <f t="shared" si="42"/>
        <v>0</v>
      </c>
      <c r="N66" s="36">
        <f t="shared" ref="N66:N70" si="43">SUM(B66:M66)</f>
        <v>0</v>
      </c>
      <c r="O66" s="36">
        <f t="shared" ref="O66:O70" si="44">N66/12</f>
        <v>0</v>
      </c>
    </row>
    <row r="67" spans="1:15" ht="24.95" customHeight="1">
      <c r="A67" s="49" t="s">
        <v>62</v>
      </c>
      <c r="B67" s="48">
        <v>0</v>
      </c>
      <c r="C67" s="48">
        <f t="shared" ref="C67:M67" si="45">$B$67</f>
        <v>0</v>
      </c>
      <c r="D67" s="48">
        <f t="shared" si="45"/>
        <v>0</v>
      </c>
      <c r="E67" s="48">
        <f t="shared" si="45"/>
        <v>0</v>
      </c>
      <c r="F67" s="48">
        <f t="shared" si="45"/>
        <v>0</v>
      </c>
      <c r="G67" s="48">
        <f t="shared" si="45"/>
        <v>0</v>
      </c>
      <c r="H67" s="48">
        <f t="shared" si="45"/>
        <v>0</v>
      </c>
      <c r="I67" s="48">
        <f t="shared" si="45"/>
        <v>0</v>
      </c>
      <c r="J67" s="48">
        <f t="shared" si="45"/>
        <v>0</v>
      </c>
      <c r="K67" s="48">
        <f t="shared" si="45"/>
        <v>0</v>
      </c>
      <c r="L67" s="48">
        <f t="shared" si="45"/>
        <v>0</v>
      </c>
      <c r="M67" s="48">
        <f t="shared" si="45"/>
        <v>0</v>
      </c>
      <c r="N67" s="36">
        <f t="shared" si="43"/>
        <v>0</v>
      </c>
      <c r="O67" s="36">
        <f t="shared" si="44"/>
        <v>0</v>
      </c>
    </row>
    <row r="68" spans="1:15" ht="24.95" customHeight="1">
      <c r="A68" s="37" t="s">
        <v>63</v>
      </c>
      <c r="B68" s="48">
        <v>0</v>
      </c>
      <c r="C68" s="48">
        <f t="shared" ref="C68:M68" si="46">$B$68</f>
        <v>0</v>
      </c>
      <c r="D68" s="48">
        <f t="shared" si="46"/>
        <v>0</v>
      </c>
      <c r="E68" s="48">
        <f t="shared" si="46"/>
        <v>0</v>
      </c>
      <c r="F68" s="48">
        <f t="shared" si="46"/>
        <v>0</v>
      </c>
      <c r="G68" s="48">
        <f t="shared" si="46"/>
        <v>0</v>
      </c>
      <c r="H68" s="48">
        <f t="shared" si="46"/>
        <v>0</v>
      </c>
      <c r="I68" s="48">
        <f t="shared" si="46"/>
        <v>0</v>
      </c>
      <c r="J68" s="48">
        <f t="shared" si="46"/>
        <v>0</v>
      </c>
      <c r="K68" s="48">
        <f t="shared" si="46"/>
        <v>0</v>
      </c>
      <c r="L68" s="48">
        <f t="shared" si="46"/>
        <v>0</v>
      </c>
      <c r="M68" s="48">
        <f t="shared" si="46"/>
        <v>0</v>
      </c>
      <c r="N68" s="36">
        <f t="shared" si="43"/>
        <v>0</v>
      </c>
      <c r="O68" s="36">
        <f t="shared" si="44"/>
        <v>0</v>
      </c>
    </row>
    <row r="69" spans="1:15" ht="24.95" customHeight="1" thickBot="1">
      <c r="A69" s="51" t="s">
        <v>64</v>
      </c>
      <c r="B69" s="55">
        <v>0</v>
      </c>
      <c r="C69" s="55">
        <f t="shared" ref="C69:M69" si="47">$B$69</f>
        <v>0</v>
      </c>
      <c r="D69" s="55">
        <f t="shared" si="47"/>
        <v>0</v>
      </c>
      <c r="E69" s="55">
        <f t="shared" si="47"/>
        <v>0</v>
      </c>
      <c r="F69" s="55">
        <f t="shared" si="47"/>
        <v>0</v>
      </c>
      <c r="G69" s="55">
        <f t="shared" si="47"/>
        <v>0</v>
      </c>
      <c r="H69" s="55">
        <f t="shared" si="47"/>
        <v>0</v>
      </c>
      <c r="I69" s="55">
        <f t="shared" si="47"/>
        <v>0</v>
      </c>
      <c r="J69" s="55">
        <f t="shared" si="47"/>
        <v>0</v>
      </c>
      <c r="K69" s="55">
        <f t="shared" si="47"/>
        <v>0</v>
      </c>
      <c r="L69" s="55">
        <f t="shared" si="47"/>
        <v>0</v>
      </c>
      <c r="M69" s="55">
        <f t="shared" si="47"/>
        <v>0</v>
      </c>
      <c r="N69" s="53">
        <f t="shared" si="43"/>
        <v>0</v>
      </c>
      <c r="O69" s="53">
        <f t="shared" si="44"/>
        <v>0</v>
      </c>
    </row>
    <row r="70" spans="1:15" ht="24.95" customHeight="1" thickTop="1">
      <c r="A70" s="41" t="str">
        <f>"Total "&amp;A65</f>
        <v>Total TRANSPORTATION</v>
      </c>
      <c r="B70" s="42">
        <f t="shared" ref="B70:M70" si="48">SUM(B66:B69)</f>
        <v>0</v>
      </c>
      <c r="C70" s="42">
        <f t="shared" si="48"/>
        <v>0</v>
      </c>
      <c r="D70" s="42">
        <f t="shared" si="48"/>
        <v>0</v>
      </c>
      <c r="E70" s="42">
        <f t="shared" si="48"/>
        <v>0</v>
      </c>
      <c r="F70" s="42">
        <f t="shared" si="48"/>
        <v>0</v>
      </c>
      <c r="G70" s="42">
        <f t="shared" si="48"/>
        <v>0</v>
      </c>
      <c r="H70" s="42">
        <f t="shared" si="48"/>
        <v>0</v>
      </c>
      <c r="I70" s="42">
        <f t="shared" si="48"/>
        <v>0</v>
      </c>
      <c r="J70" s="42">
        <f t="shared" si="48"/>
        <v>0</v>
      </c>
      <c r="K70" s="42">
        <f t="shared" si="48"/>
        <v>0</v>
      </c>
      <c r="L70" s="42">
        <f t="shared" si="48"/>
        <v>0</v>
      </c>
      <c r="M70" s="42">
        <f t="shared" si="48"/>
        <v>0</v>
      </c>
      <c r="N70" s="42">
        <f t="shared" si="43"/>
        <v>0</v>
      </c>
      <c r="O70" s="42">
        <f t="shared" si="44"/>
        <v>0</v>
      </c>
    </row>
    <row r="71" spans="1:15" ht="24.95" customHeight="1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ht="24.95" customHeight="1">
      <c r="A72" s="32" t="s">
        <v>65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24.95" customHeight="1">
      <c r="A73" s="37" t="s">
        <v>66</v>
      </c>
      <c r="B73" s="38">
        <v>0</v>
      </c>
      <c r="C73" s="38">
        <f t="shared" ref="C73:M73" si="49">$B$73</f>
        <v>0</v>
      </c>
      <c r="D73" s="38">
        <f t="shared" si="49"/>
        <v>0</v>
      </c>
      <c r="E73" s="38">
        <f t="shared" si="49"/>
        <v>0</v>
      </c>
      <c r="F73" s="38">
        <f t="shared" si="49"/>
        <v>0</v>
      </c>
      <c r="G73" s="38">
        <f t="shared" si="49"/>
        <v>0</v>
      </c>
      <c r="H73" s="38">
        <f t="shared" si="49"/>
        <v>0</v>
      </c>
      <c r="I73" s="38">
        <f t="shared" si="49"/>
        <v>0</v>
      </c>
      <c r="J73" s="38">
        <f t="shared" si="49"/>
        <v>0</v>
      </c>
      <c r="K73" s="38">
        <f t="shared" si="49"/>
        <v>0</v>
      </c>
      <c r="L73" s="38">
        <f t="shared" si="49"/>
        <v>0</v>
      </c>
      <c r="M73" s="38">
        <f t="shared" si="49"/>
        <v>0</v>
      </c>
      <c r="N73" s="36">
        <f t="shared" ref="N73:N76" si="50">SUM(B73:M73)</f>
        <v>0</v>
      </c>
      <c r="O73" s="36">
        <f t="shared" ref="O73:O76" si="51">N73/12</f>
        <v>0</v>
      </c>
    </row>
    <row r="74" spans="1:15" ht="24.95" customHeight="1">
      <c r="A74" s="37" t="s">
        <v>67</v>
      </c>
      <c r="B74" s="38">
        <v>0</v>
      </c>
      <c r="C74" s="38">
        <f t="shared" ref="C74:M74" si="52">$B$74</f>
        <v>0</v>
      </c>
      <c r="D74" s="38">
        <f t="shared" si="52"/>
        <v>0</v>
      </c>
      <c r="E74" s="38">
        <f t="shared" si="52"/>
        <v>0</v>
      </c>
      <c r="F74" s="38">
        <f t="shared" si="52"/>
        <v>0</v>
      </c>
      <c r="G74" s="38">
        <f t="shared" si="52"/>
        <v>0</v>
      </c>
      <c r="H74" s="38">
        <f t="shared" si="52"/>
        <v>0</v>
      </c>
      <c r="I74" s="38">
        <f t="shared" si="52"/>
        <v>0</v>
      </c>
      <c r="J74" s="38">
        <f t="shared" si="52"/>
        <v>0</v>
      </c>
      <c r="K74" s="38">
        <f t="shared" si="52"/>
        <v>0</v>
      </c>
      <c r="L74" s="38">
        <f t="shared" si="52"/>
        <v>0</v>
      </c>
      <c r="M74" s="38">
        <f t="shared" si="52"/>
        <v>0</v>
      </c>
      <c r="N74" s="36">
        <f t="shared" si="50"/>
        <v>0</v>
      </c>
      <c r="O74" s="36">
        <f t="shared" si="51"/>
        <v>0</v>
      </c>
    </row>
    <row r="75" spans="1:15" ht="24.95" customHeight="1" thickBot="1">
      <c r="A75" s="51" t="s">
        <v>68</v>
      </c>
      <c r="B75" s="52">
        <v>0</v>
      </c>
      <c r="C75" s="52">
        <f t="shared" ref="C75:M75" si="53">$B$75</f>
        <v>0</v>
      </c>
      <c r="D75" s="52">
        <f t="shared" si="53"/>
        <v>0</v>
      </c>
      <c r="E75" s="52">
        <f t="shared" si="53"/>
        <v>0</v>
      </c>
      <c r="F75" s="52">
        <f t="shared" si="53"/>
        <v>0</v>
      </c>
      <c r="G75" s="52">
        <f t="shared" si="53"/>
        <v>0</v>
      </c>
      <c r="H75" s="52">
        <f t="shared" si="53"/>
        <v>0</v>
      </c>
      <c r="I75" s="52">
        <f t="shared" si="53"/>
        <v>0</v>
      </c>
      <c r="J75" s="52">
        <f t="shared" si="53"/>
        <v>0</v>
      </c>
      <c r="K75" s="52">
        <f t="shared" si="53"/>
        <v>0</v>
      </c>
      <c r="L75" s="52">
        <f t="shared" si="53"/>
        <v>0</v>
      </c>
      <c r="M75" s="52">
        <f t="shared" si="53"/>
        <v>0</v>
      </c>
      <c r="N75" s="53">
        <f t="shared" si="50"/>
        <v>0</v>
      </c>
      <c r="O75" s="53">
        <f t="shared" si="51"/>
        <v>0</v>
      </c>
    </row>
    <row r="76" spans="1:15" ht="24.95" customHeight="1" thickTop="1">
      <c r="A76" s="41" t="str">
        <f>"Total "&amp;A72</f>
        <v>Total HEALTH</v>
      </c>
      <c r="B76" s="42">
        <f t="shared" ref="B76:M76" si="54">SUM(B73:B75)</f>
        <v>0</v>
      </c>
      <c r="C76" s="42">
        <f t="shared" si="54"/>
        <v>0</v>
      </c>
      <c r="D76" s="42">
        <f t="shared" si="54"/>
        <v>0</v>
      </c>
      <c r="E76" s="42">
        <f t="shared" si="54"/>
        <v>0</v>
      </c>
      <c r="F76" s="42">
        <f t="shared" si="54"/>
        <v>0</v>
      </c>
      <c r="G76" s="42">
        <f t="shared" si="54"/>
        <v>0</v>
      </c>
      <c r="H76" s="42">
        <f t="shared" si="54"/>
        <v>0</v>
      </c>
      <c r="I76" s="42">
        <f t="shared" si="54"/>
        <v>0</v>
      </c>
      <c r="J76" s="42">
        <f t="shared" si="54"/>
        <v>0</v>
      </c>
      <c r="K76" s="42">
        <f t="shared" si="54"/>
        <v>0</v>
      </c>
      <c r="L76" s="42">
        <f t="shared" si="54"/>
        <v>0</v>
      </c>
      <c r="M76" s="42">
        <f t="shared" si="54"/>
        <v>0</v>
      </c>
      <c r="N76" s="42">
        <f t="shared" si="50"/>
        <v>0</v>
      </c>
      <c r="O76" s="42">
        <f t="shared" si="51"/>
        <v>0</v>
      </c>
    </row>
    <row r="77" spans="1:15" ht="24.95" customHeight="1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ht="24.95" customHeight="1">
      <c r="A78" s="32" t="s">
        <v>69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24.95" customHeight="1">
      <c r="A79" s="37" t="s">
        <v>70</v>
      </c>
      <c r="B79" s="38">
        <v>0</v>
      </c>
      <c r="C79" s="38">
        <f t="shared" ref="C79:M79" si="55">$B$79</f>
        <v>0</v>
      </c>
      <c r="D79" s="38">
        <f t="shared" si="55"/>
        <v>0</v>
      </c>
      <c r="E79" s="38">
        <f t="shared" si="55"/>
        <v>0</v>
      </c>
      <c r="F79" s="38">
        <f t="shared" si="55"/>
        <v>0</v>
      </c>
      <c r="G79" s="38">
        <f t="shared" si="55"/>
        <v>0</v>
      </c>
      <c r="H79" s="38">
        <f t="shared" si="55"/>
        <v>0</v>
      </c>
      <c r="I79" s="38">
        <f t="shared" si="55"/>
        <v>0</v>
      </c>
      <c r="J79" s="38">
        <f t="shared" si="55"/>
        <v>0</v>
      </c>
      <c r="K79" s="38">
        <f t="shared" si="55"/>
        <v>0</v>
      </c>
      <c r="L79" s="38">
        <f t="shared" si="55"/>
        <v>0</v>
      </c>
      <c r="M79" s="38">
        <f t="shared" si="55"/>
        <v>0</v>
      </c>
      <c r="N79" s="36">
        <f t="shared" ref="N79:N85" si="56">SUM(B79:M79)</f>
        <v>0</v>
      </c>
      <c r="O79" s="36">
        <f t="shared" ref="O79:O85" si="57">N79/12</f>
        <v>0</v>
      </c>
    </row>
    <row r="80" spans="1:15" ht="24.95" customHeight="1">
      <c r="A80" s="37" t="s">
        <v>71</v>
      </c>
      <c r="B80" s="38">
        <v>0</v>
      </c>
      <c r="C80" s="38">
        <f t="shared" ref="C80:M80" si="58">$B$80</f>
        <v>0</v>
      </c>
      <c r="D80" s="38">
        <f t="shared" si="58"/>
        <v>0</v>
      </c>
      <c r="E80" s="38">
        <f t="shared" si="58"/>
        <v>0</v>
      </c>
      <c r="F80" s="38">
        <f t="shared" si="58"/>
        <v>0</v>
      </c>
      <c r="G80" s="38">
        <f t="shared" si="58"/>
        <v>0</v>
      </c>
      <c r="H80" s="38">
        <f t="shared" si="58"/>
        <v>0</v>
      </c>
      <c r="I80" s="38">
        <f t="shared" si="58"/>
        <v>0</v>
      </c>
      <c r="J80" s="38">
        <f t="shared" si="58"/>
        <v>0</v>
      </c>
      <c r="K80" s="38">
        <f t="shared" si="58"/>
        <v>0</v>
      </c>
      <c r="L80" s="38">
        <f t="shared" si="58"/>
        <v>0</v>
      </c>
      <c r="M80" s="38">
        <f t="shared" si="58"/>
        <v>0</v>
      </c>
      <c r="N80" s="36">
        <f t="shared" si="56"/>
        <v>0</v>
      </c>
      <c r="O80" s="36">
        <f t="shared" si="57"/>
        <v>0</v>
      </c>
    </row>
    <row r="81" spans="1:15" ht="24.95" customHeight="1">
      <c r="A81" s="37" t="s">
        <v>72</v>
      </c>
      <c r="B81" s="48">
        <v>0</v>
      </c>
      <c r="C81" s="48">
        <f t="shared" ref="C81:M81" si="59">$B$81</f>
        <v>0</v>
      </c>
      <c r="D81" s="48">
        <f t="shared" si="59"/>
        <v>0</v>
      </c>
      <c r="E81" s="48">
        <f t="shared" si="59"/>
        <v>0</v>
      </c>
      <c r="F81" s="48">
        <f t="shared" si="59"/>
        <v>0</v>
      </c>
      <c r="G81" s="48">
        <f t="shared" si="59"/>
        <v>0</v>
      </c>
      <c r="H81" s="48">
        <f t="shared" si="59"/>
        <v>0</v>
      </c>
      <c r="I81" s="48">
        <f t="shared" si="59"/>
        <v>0</v>
      </c>
      <c r="J81" s="48">
        <f t="shared" si="59"/>
        <v>0</v>
      </c>
      <c r="K81" s="48">
        <f t="shared" si="59"/>
        <v>0</v>
      </c>
      <c r="L81" s="48">
        <f t="shared" si="59"/>
        <v>0</v>
      </c>
      <c r="M81" s="48">
        <f t="shared" si="59"/>
        <v>0</v>
      </c>
      <c r="N81" s="36">
        <f t="shared" si="56"/>
        <v>0</v>
      </c>
      <c r="O81" s="36">
        <f t="shared" si="57"/>
        <v>0</v>
      </c>
    </row>
    <row r="82" spans="1:15" ht="24.95" customHeight="1">
      <c r="A82" s="37" t="s">
        <v>73</v>
      </c>
      <c r="B82" s="38">
        <v>0</v>
      </c>
      <c r="C82" s="38">
        <f t="shared" ref="C82:M82" si="60">$B$82</f>
        <v>0</v>
      </c>
      <c r="D82" s="38">
        <f t="shared" si="60"/>
        <v>0</v>
      </c>
      <c r="E82" s="38">
        <f t="shared" si="60"/>
        <v>0</v>
      </c>
      <c r="F82" s="38">
        <f t="shared" si="60"/>
        <v>0</v>
      </c>
      <c r="G82" s="38">
        <f t="shared" si="60"/>
        <v>0</v>
      </c>
      <c r="H82" s="38">
        <f t="shared" si="60"/>
        <v>0</v>
      </c>
      <c r="I82" s="38">
        <f t="shared" si="60"/>
        <v>0</v>
      </c>
      <c r="J82" s="38">
        <f t="shared" si="60"/>
        <v>0</v>
      </c>
      <c r="K82" s="38">
        <f t="shared" si="60"/>
        <v>0</v>
      </c>
      <c r="L82" s="38">
        <f t="shared" si="60"/>
        <v>0</v>
      </c>
      <c r="M82" s="38">
        <f t="shared" si="60"/>
        <v>0</v>
      </c>
      <c r="N82" s="36">
        <f t="shared" si="56"/>
        <v>0</v>
      </c>
      <c r="O82" s="36">
        <f t="shared" si="57"/>
        <v>0</v>
      </c>
    </row>
    <row r="83" spans="1:15" ht="24.95" customHeight="1">
      <c r="A83" s="37" t="s">
        <v>74</v>
      </c>
      <c r="B83" s="38">
        <v>0</v>
      </c>
      <c r="C83" s="38">
        <f t="shared" ref="C83:M83" si="61">$B$83</f>
        <v>0</v>
      </c>
      <c r="D83" s="38">
        <f t="shared" si="61"/>
        <v>0</v>
      </c>
      <c r="E83" s="38">
        <f t="shared" si="61"/>
        <v>0</v>
      </c>
      <c r="F83" s="38">
        <f t="shared" si="61"/>
        <v>0</v>
      </c>
      <c r="G83" s="38">
        <f t="shared" si="61"/>
        <v>0</v>
      </c>
      <c r="H83" s="38">
        <f t="shared" si="61"/>
        <v>0</v>
      </c>
      <c r="I83" s="38">
        <f t="shared" si="61"/>
        <v>0</v>
      </c>
      <c r="J83" s="38">
        <f t="shared" si="61"/>
        <v>0</v>
      </c>
      <c r="K83" s="38">
        <f t="shared" si="61"/>
        <v>0</v>
      </c>
      <c r="L83" s="38">
        <f t="shared" si="61"/>
        <v>0</v>
      </c>
      <c r="M83" s="38">
        <f t="shared" si="61"/>
        <v>0</v>
      </c>
      <c r="N83" s="36">
        <f t="shared" si="56"/>
        <v>0</v>
      </c>
      <c r="O83" s="36">
        <f t="shared" si="57"/>
        <v>0</v>
      </c>
    </row>
    <row r="84" spans="1:15" ht="24.95" customHeight="1" thickBot="1">
      <c r="A84" s="51" t="s">
        <v>75</v>
      </c>
      <c r="B84" s="52">
        <v>0</v>
      </c>
      <c r="C84" s="52">
        <f t="shared" ref="C84:M84" si="62">$B$84</f>
        <v>0</v>
      </c>
      <c r="D84" s="52">
        <f t="shared" si="62"/>
        <v>0</v>
      </c>
      <c r="E84" s="52">
        <f t="shared" si="62"/>
        <v>0</v>
      </c>
      <c r="F84" s="52">
        <f t="shared" si="62"/>
        <v>0</v>
      </c>
      <c r="G84" s="52">
        <f t="shared" si="62"/>
        <v>0</v>
      </c>
      <c r="H84" s="52">
        <f t="shared" si="62"/>
        <v>0</v>
      </c>
      <c r="I84" s="52">
        <f t="shared" si="62"/>
        <v>0</v>
      </c>
      <c r="J84" s="52">
        <f t="shared" si="62"/>
        <v>0</v>
      </c>
      <c r="K84" s="52">
        <f t="shared" si="62"/>
        <v>0</v>
      </c>
      <c r="L84" s="52">
        <f t="shared" si="62"/>
        <v>0</v>
      </c>
      <c r="M84" s="52">
        <f t="shared" si="62"/>
        <v>0</v>
      </c>
      <c r="N84" s="53">
        <f t="shared" si="56"/>
        <v>0</v>
      </c>
      <c r="O84" s="53">
        <f t="shared" si="57"/>
        <v>0</v>
      </c>
    </row>
    <row r="85" spans="1:15" ht="24.95" customHeight="1" thickTop="1">
      <c r="A85" s="41" t="str">
        <f>"Total "&amp;A78</f>
        <v>Total INSURANCE</v>
      </c>
      <c r="B85" s="42">
        <f t="shared" ref="B85:M85" si="63">SUM(B79:B84)</f>
        <v>0</v>
      </c>
      <c r="C85" s="42">
        <f t="shared" si="63"/>
        <v>0</v>
      </c>
      <c r="D85" s="42">
        <f t="shared" si="63"/>
        <v>0</v>
      </c>
      <c r="E85" s="42">
        <f t="shared" si="63"/>
        <v>0</v>
      </c>
      <c r="F85" s="42">
        <f t="shared" si="63"/>
        <v>0</v>
      </c>
      <c r="G85" s="42">
        <f t="shared" si="63"/>
        <v>0</v>
      </c>
      <c r="H85" s="42">
        <f t="shared" si="63"/>
        <v>0</v>
      </c>
      <c r="I85" s="42">
        <f t="shared" si="63"/>
        <v>0</v>
      </c>
      <c r="J85" s="42">
        <f t="shared" si="63"/>
        <v>0</v>
      </c>
      <c r="K85" s="42">
        <f t="shared" si="63"/>
        <v>0</v>
      </c>
      <c r="L85" s="42">
        <f t="shared" si="63"/>
        <v>0</v>
      </c>
      <c r="M85" s="42">
        <f t="shared" si="63"/>
        <v>0</v>
      </c>
      <c r="N85" s="42">
        <f t="shared" si="56"/>
        <v>0</v>
      </c>
      <c r="O85" s="42">
        <f t="shared" si="57"/>
        <v>0</v>
      </c>
    </row>
    <row r="86" spans="1:15" ht="24.95" customHeight="1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24.95" customHeight="1">
      <c r="A87" s="32" t="s">
        <v>76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24.95" customHeight="1">
      <c r="A88" s="37" t="s">
        <v>77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6">
        <f t="shared" ref="N88:N93" si="64">SUM(B88:M88)</f>
        <v>0</v>
      </c>
      <c r="O88" s="36">
        <f t="shared" ref="O88:O93" si="65">N88/12</f>
        <v>0</v>
      </c>
    </row>
    <row r="89" spans="1:15" ht="24.95" customHeight="1">
      <c r="A89" s="37" t="s">
        <v>78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6">
        <f t="shared" si="64"/>
        <v>0</v>
      </c>
      <c r="O89" s="36">
        <f t="shared" si="65"/>
        <v>0</v>
      </c>
    </row>
    <row r="90" spans="1:15" ht="24.95" customHeight="1">
      <c r="A90" s="37" t="s">
        <v>79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6">
        <f t="shared" si="64"/>
        <v>0</v>
      </c>
      <c r="O90" s="36">
        <f t="shared" si="65"/>
        <v>0</v>
      </c>
    </row>
    <row r="91" spans="1:15" ht="24.95" customHeight="1">
      <c r="A91" s="37" t="s">
        <v>80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6">
        <f t="shared" si="64"/>
        <v>0</v>
      </c>
      <c r="O91" s="36">
        <f t="shared" si="65"/>
        <v>0</v>
      </c>
    </row>
    <row r="92" spans="1:15" ht="24.95" customHeight="1" thickBot="1">
      <c r="A92" s="51" t="s">
        <v>81</v>
      </c>
      <c r="B92" s="52">
        <v>0</v>
      </c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3">
        <f t="shared" si="64"/>
        <v>0</v>
      </c>
      <c r="O92" s="53">
        <f t="shared" si="65"/>
        <v>0</v>
      </c>
    </row>
    <row r="93" spans="1:15" ht="24.95" customHeight="1" thickTop="1">
      <c r="A93" s="41" t="str">
        <f>"Total "&amp;A87</f>
        <v>Total EDUCATION</v>
      </c>
      <c r="B93" s="42">
        <f t="shared" ref="B93:M93" si="66">SUM(B88:B92)</f>
        <v>0</v>
      </c>
      <c r="C93" s="42">
        <f t="shared" si="66"/>
        <v>0</v>
      </c>
      <c r="D93" s="42">
        <f t="shared" si="66"/>
        <v>0</v>
      </c>
      <c r="E93" s="42">
        <f t="shared" si="66"/>
        <v>0</v>
      </c>
      <c r="F93" s="42">
        <f t="shared" si="66"/>
        <v>0</v>
      </c>
      <c r="G93" s="42">
        <f t="shared" si="66"/>
        <v>0</v>
      </c>
      <c r="H93" s="42">
        <f t="shared" si="66"/>
        <v>0</v>
      </c>
      <c r="I93" s="42">
        <f t="shared" si="66"/>
        <v>0</v>
      </c>
      <c r="J93" s="42">
        <f t="shared" si="66"/>
        <v>0</v>
      </c>
      <c r="K93" s="42">
        <f t="shared" si="66"/>
        <v>0</v>
      </c>
      <c r="L93" s="42">
        <f t="shared" si="66"/>
        <v>0</v>
      </c>
      <c r="M93" s="42">
        <f t="shared" si="66"/>
        <v>0</v>
      </c>
      <c r="N93" s="42">
        <f t="shared" si="64"/>
        <v>0</v>
      </c>
      <c r="O93" s="42">
        <f t="shared" si="65"/>
        <v>0</v>
      </c>
    </row>
    <row r="94" spans="1:15" ht="24.95" customHeight="1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24.95" customHeight="1">
      <c r="A95" s="32" t="s">
        <v>82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24.95" customHeight="1">
      <c r="A96" s="50" t="s">
        <v>83</v>
      </c>
      <c r="B96" s="38">
        <v>0</v>
      </c>
      <c r="C96" s="38">
        <f t="shared" ref="C96:M96" si="67">$B$96</f>
        <v>0</v>
      </c>
      <c r="D96" s="38">
        <f t="shared" si="67"/>
        <v>0</v>
      </c>
      <c r="E96" s="38">
        <f t="shared" si="67"/>
        <v>0</v>
      </c>
      <c r="F96" s="38">
        <f t="shared" si="67"/>
        <v>0</v>
      </c>
      <c r="G96" s="38">
        <f t="shared" si="67"/>
        <v>0</v>
      </c>
      <c r="H96" s="38">
        <f t="shared" si="67"/>
        <v>0</v>
      </c>
      <c r="I96" s="38">
        <f t="shared" si="67"/>
        <v>0</v>
      </c>
      <c r="J96" s="38">
        <f t="shared" si="67"/>
        <v>0</v>
      </c>
      <c r="K96" s="38">
        <f t="shared" si="67"/>
        <v>0</v>
      </c>
      <c r="L96" s="38">
        <f t="shared" si="67"/>
        <v>0</v>
      </c>
      <c r="M96" s="38">
        <f t="shared" si="67"/>
        <v>0</v>
      </c>
      <c r="N96" s="36">
        <f t="shared" ref="N96:N101" si="68">SUM(B96:M96)</f>
        <v>0</v>
      </c>
      <c r="O96" s="36">
        <f t="shared" ref="O96:O101" si="69">N96/12</f>
        <v>0</v>
      </c>
    </row>
    <row r="97" spans="1:15" ht="24.95" customHeight="1">
      <c r="A97" s="37" t="s">
        <v>84</v>
      </c>
      <c r="B97" s="43">
        <v>0</v>
      </c>
      <c r="C97" s="38">
        <f t="shared" ref="C97:M97" si="70">$B$97</f>
        <v>0</v>
      </c>
      <c r="D97" s="38">
        <f t="shared" si="70"/>
        <v>0</v>
      </c>
      <c r="E97" s="38">
        <f t="shared" si="70"/>
        <v>0</v>
      </c>
      <c r="F97" s="38">
        <f t="shared" si="70"/>
        <v>0</v>
      </c>
      <c r="G97" s="38">
        <f t="shared" si="70"/>
        <v>0</v>
      </c>
      <c r="H97" s="38">
        <f t="shared" si="70"/>
        <v>0</v>
      </c>
      <c r="I97" s="38">
        <f t="shared" si="70"/>
        <v>0</v>
      </c>
      <c r="J97" s="38">
        <f t="shared" si="70"/>
        <v>0</v>
      </c>
      <c r="K97" s="38">
        <f t="shared" si="70"/>
        <v>0</v>
      </c>
      <c r="L97" s="38">
        <f t="shared" si="70"/>
        <v>0</v>
      </c>
      <c r="M97" s="38">
        <f t="shared" si="70"/>
        <v>0</v>
      </c>
      <c r="N97" s="36">
        <f t="shared" si="68"/>
        <v>0</v>
      </c>
      <c r="O97" s="36">
        <f t="shared" si="69"/>
        <v>0</v>
      </c>
    </row>
    <row r="98" spans="1:15" ht="24.95" customHeight="1">
      <c r="A98" s="37" t="s">
        <v>85</v>
      </c>
      <c r="B98" s="43">
        <v>0</v>
      </c>
      <c r="C98" s="38">
        <f t="shared" ref="C98:M98" si="71">$B$98</f>
        <v>0</v>
      </c>
      <c r="D98" s="38">
        <f t="shared" si="71"/>
        <v>0</v>
      </c>
      <c r="E98" s="38">
        <f t="shared" si="71"/>
        <v>0</v>
      </c>
      <c r="F98" s="38">
        <f t="shared" si="71"/>
        <v>0</v>
      </c>
      <c r="G98" s="38">
        <f t="shared" si="71"/>
        <v>0</v>
      </c>
      <c r="H98" s="38">
        <f t="shared" si="71"/>
        <v>0</v>
      </c>
      <c r="I98" s="38">
        <f t="shared" si="71"/>
        <v>0</v>
      </c>
      <c r="J98" s="38">
        <f t="shared" si="71"/>
        <v>0</v>
      </c>
      <c r="K98" s="38">
        <f t="shared" si="71"/>
        <v>0</v>
      </c>
      <c r="L98" s="38">
        <f t="shared" si="71"/>
        <v>0</v>
      </c>
      <c r="M98" s="38">
        <f t="shared" si="71"/>
        <v>0</v>
      </c>
      <c r="N98" s="36">
        <f t="shared" si="68"/>
        <v>0</v>
      </c>
      <c r="O98" s="36">
        <f t="shared" si="69"/>
        <v>0</v>
      </c>
    </row>
    <row r="99" spans="1:15" ht="24.95" customHeight="1">
      <c r="A99" s="37" t="s">
        <v>86</v>
      </c>
      <c r="B99" s="43">
        <v>0</v>
      </c>
      <c r="C99" s="38">
        <f t="shared" ref="C99:M99" si="72">$B$99</f>
        <v>0</v>
      </c>
      <c r="D99" s="38">
        <f t="shared" si="72"/>
        <v>0</v>
      </c>
      <c r="E99" s="38">
        <f t="shared" si="72"/>
        <v>0</v>
      </c>
      <c r="F99" s="38">
        <f t="shared" si="72"/>
        <v>0</v>
      </c>
      <c r="G99" s="38">
        <f t="shared" si="72"/>
        <v>0</v>
      </c>
      <c r="H99" s="38">
        <f t="shared" si="72"/>
        <v>0</v>
      </c>
      <c r="I99" s="38">
        <f t="shared" si="72"/>
        <v>0</v>
      </c>
      <c r="J99" s="38">
        <f t="shared" si="72"/>
        <v>0</v>
      </c>
      <c r="K99" s="38">
        <f t="shared" si="72"/>
        <v>0</v>
      </c>
      <c r="L99" s="38">
        <f t="shared" si="72"/>
        <v>0</v>
      </c>
      <c r="M99" s="38">
        <f t="shared" si="72"/>
        <v>0</v>
      </c>
      <c r="N99" s="36">
        <f t="shared" si="68"/>
        <v>0</v>
      </c>
      <c r="O99" s="36">
        <f t="shared" si="69"/>
        <v>0</v>
      </c>
    </row>
    <row r="100" spans="1:15" ht="24.95" customHeight="1" thickBot="1">
      <c r="A100" s="51" t="s">
        <v>87</v>
      </c>
      <c r="B100" s="57">
        <v>0</v>
      </c>
      <c r="C100" s="52">
        <f t="shared" ref="C100:M100" si="73">$B$100</f>
        <v>0</v>
      </c>
      <c r="D100" s="52">
        <f t="shared" si="73"/>
        <v>0</v>
      </c>
      <c r="E100" s="52">
        <f t="shared" si="73"/>
        <v>0</v>
      </c>
      <c r="F100" s="52">
        <f t="shared" si="73"/>
        <v>0</v>
      </c>
      <c r="G100" s="52">
        <f t="shared" si="73"/>
        <v>0</v>
      </c>
      <c r="H100" s="52">
        <f t="shared" si="73"/>
        <v>0</v>
      </c>
      <c r="I100" s="52">
        <f t="shared" si="73"/>
        <v>0</v>
      </c>
      <c r="J100" s="52">
        <f t="shared" si="73"/>
        <v>0</v>
      </c>
      <c r="K100" s="52">
        <f t="shared" si="73"/>
        <v>0</v>
      </c>
      <c r="L100" s="52">
        <f t="shared" si="73"/>
        <v>0</v>
      </c>
      <c r="M100" s="52">
        <f t="shared" si="73"/>
        <v>0</v>
      </c>
      <c r="N100" s="53">
        <f t="shared" si="68"/>
        <v>0</v>
      </c>
      <c r="O100" s="53">
        <f t="shared" si="69"/>
        <v>0</v>
      </c>
    </row>
    <row r="101" spans="1:15" ht="24.95" customHeight="1" thickTop="1">
      <c r="A101" s="41" t="str">
        <f>"Total "&amp;A95</f>
        <v>Total CHARITY/GIFTS</v>
      </c>
      <c r="B101" s="42">
        <f t="shared" ref="B101:M101" si="74">SUM(B97:B100)</f>
        <v>0</v>
      </c>
      <c r="C101" s="42">
        <f t="shared" si="74"/>
        <v>0</v>
      </c>
      <c r="D101" s="42">
        <f t="shared" si="74"/>
        <v>0</v>
      </c>
      <c r="E101" s="42">
        <f t="shared" si="74"/>
        <v>0</v>
      </c>
      <c r="F101" s="42">
        <f t="shared" si="74"/>
        <v>0</v>
      </c>
      <c r="G101" s="42">
        <f t="shared" si="74"/>
        <v>0</v>
      </c>
      <c r="H101" s="42">
        <f t="shared" si="74"/>
        <v>0</v>
      </c>
      <c r="I101" s="42">
        <f t="shared" si="74"/>
        <v>0</v>
      </c>
      <c r="J101" s="42">
        <f t="shared" si="74"/>
        <v>0</v>
      </c>
      <c r="K101" s="42">
        <f t="shared" si="74"/>
        <v>0</v>
      </c>
      <c r="L101" s="42">
        <f t="shared" si="74"/>
        <v>0</v>
      </c>
      <c r="M101" s="42">
        <f t="shared" si="74"/>
        <v>0</v>
      </c>
      <c r="N101" s="42">
        <f t="shared" si="68"/>
        <v>0</v>
      </c>
      <c r="O101" s="42">
        <f t="shared" si="69"/>
        <v>0</v>
      </c>
    </row>
    <row r="102" spans="1:15" ht="24.95" customHeigh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24.95" customHeight="1">
      <c r="A103" s="32" t="s">
        <v>88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ht="24.95" customHeight="1">
      <c r="A104" s="50" t="s">
        <v>89</v>
      </c>
      <c r="B104" s="38">
        <v>0</v>
      </c>
      <c r="C104" s="38">
        <f t="shared" ref="C104:M104" si="75">$B$104</f>
        <v>0</v>
      </c>
      <c r="D104" s="38">
        <f t="shared" si="75"/>
        <v>0</v>
      </c>
      <c r="E104" s="38">
        <f t="shared" si="75"/>
        <v>0</v>
      </c>
      <c r="F104" s="38">
        <f t="shared" si="75"/>
        <v>0</v>
      </c>
      <c r="G104" s="38">
        <f t="shared" si="75"/>
        <v>0</v>
      </c>
      <c r="H104" s="38">
        <f t="shared" si="75"/>
        <v>0</v>
      </c>
      <c r="I104" s="38">
        <f t="shared" si="75"/>
        <v>0</v>
      </c>
      <c r="J104" s="38">
        <f t="shared" si="75"/>
        <v>0</v>
      </c>
      <c r="K104" s="38">
        <f t="shared" si="75"/>
        <v>0</v>
      </c>
      <c r="L104" s="38">
        <f t="shared" si="75"/>
        <v>0</v>
      </c>
      <c r="M104" s="38">
        <f t="shared" si="75"/>
        <v>0</v>
      </c>
      <c r="N104" s="36">
        <f>SUM(B104:M104)</f>
        <v>0</v>
      </c>
      <c r="O104" s="36">
        <f>AVERAGE(B104:M104)</f>
        <v>0</v>
      </c>
    </row>
    <row r="105" spans="1:15" ht="24.95" customHeight="1">
      <c r="A105" s="37" t="s">
        <v>90</v>
      </c>
      <c r="B105" s="43">
        <v>0</v>
      </c>
      <c r="C105" s="38">
        <f>$B$105</f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6">
        <f t="shared" ref="N105:N116" si="76">SUM(B105:M105)</f>
        <v>0</v>
      </c>
      <c r="O105" s="36">
        <f t="shared" ref="O105:O116" si="77">N105/12</f>
        <v>0</v>
      </c>
    </row>
    <row r="106" spans="1:15" ht="24.95" customHeight="1">
      <c r="A106" s="37" t="s">
        <v>91</v>
      </c>
      <c r="B106" s="43">
        <v>0</v>
      </c>
      <c r="C106" s="38">
        <f t="shared" ref="C106:M106" si="78">$B$106</f>
        <v>0</v>
      </c>
      <c r="D106" s="38">
        <f t="shared" si="78"/>
        <v>0</v>
      </c>
      <c r="E106" s="38">
        <f t="shared" si="78"/>
        <v>0</v>
      </c>
      <c r="F106" s="38">
        <f t="shared" si="78"/>
        <v>0</v>
      </c>
      <c r="G106" s="38">
        <f t="shared" si="78"/>
        <v>0</v>
      </c>
      <c r="H106" s="38">
        <f t="shared" si="78"/>
        <v>0</v>
      </c>
      <c r="I106" s="38">
        <f t="shared" si="78"/>
        <v>0</v>
      </c>
      <c r="J106" s="38">
        <f t="shared" si="78"/>
        <v>0</v>
      </c>
      <c r="K106" s="38">
        <f t="shared" si="78"/>
        <v>0</v>
      </c>
      <c r="L106" s="38">
        <f t="shared" si="78"/>
        <v>0</v>
      </c>
      <c r="M106" s="38">
        <f t="shared" si="78"/>
        <v>0</v>
      </c>
      <c r="N106" s="36">
        <f t="shared" si="76"/>
        <v>0</v>
      </c>
      <c r="O106" s="36">
        <f t="shared" si="77"/>
        <v>0</v>
      </c>
    </row>
    <row r="107" spans="1:15" ht="24.95" customHeight="1">
      <c r="A107" s="37" t="s">
        <v>92</v>
      </c>
      <c r="B107" s="43">
        <v>0</v>
      </c>
      <c r="C107" s="38">
        <f t="shared" ref="C107:M107" si="79">$B$107</f>
        <v>0</v>
      </c>
      <c r="D107" s="38">
        <f t="shared" si="79"/>
        <v>0</v>
      </c>
      <c r="E107" s="38">
        <f t="shared" si="79"/>
        <v>0</v>
      </c>
      <c r="F107" s="38">
        <f t="shared" si="79"/>
        <v>0</v>
      </c>
      <c r="G107" s="38">
        <f t="shared" si="79"/>
        <v>0</v>
      </c>
      <c r="H107" s="38">
        <f t="shared" si="79"/>
        <v>0</v>
      </c>
      <c r="I107" s="38">
        <f t="shared" si="79"/>
        <v>0</v>
      </c>
      <c r="J107" s="38">
        <f t="shared" si="79"/>
        <v>0</v>
      </c>
      <c r="K107" s="38">
        <f t="shared" si="79"/>
        <v>0</v>
      </c>
      <c r="L107" s="38">
        <f t="shared" si="79"/>
        <v>0</v>
      </c>
      <c r="M107" s="38">
        <f t="shared" si="79"/>
        <v>0</v>
      </c>
      <c r="N107" s="36">
        <f t="shared" si="76"/>
        <v>0</v>
      </c>
      <c r="O107" s="36">
        <f t="shared" si="77"/>
        <v>0</v>
      </c>
    </row>
    <row r="108" spans="1:15" ht="24.95" customHeight="1">
      <c r="A108" s="37" t="s">
        <v>93</v>
      </c>
      <c r="B108" s="43">
        <v>0</v>
      </c>
      <c r="C108" s="38">
        <f t="shared" ref="C108:M108" si="80">$B$108</f>
        <v>0</v>
      </c>
      <c r="D108" s="38">
        <f t="shared" si="80"/>
        <v>0</v>
      </c>
      <c r="E108" s="38">
        <f t="shared" si="80"/>
        <v>0</v>
      </c>
      <c r="F108" s="38">
        <f t="shared" si="80"/>
        <v>0</v>
      </c>
      <c r="G108" s="38">
        <f t="shared" si="80"/>
        <v>0</v>
      </c>
      <c r="H108" s="38">
        <f t="shared" si="80"/>
        <v>0</v>
      </c>
      <c r="I108" s="38">
        <f t="shared" si="80"/>
        <v>0</v>
      </c>
      <c r="J108" s="38">
        <f t="shared" si="80"/>
        <v>0</v>
      </c>
      <c r="K108" s="38">
        <f t="shared" si="80"/>
        <v>0</v>
      </c>
      <c r="L108" s="38">
        <f t="shared" si="80"/>
        <v>0</v>
      </c>
      <c r="M108" s="38">
        <f t="shared" si="80"/>
        <v>0</v>
      </c>
      <c r="N108" s="36">
        <f t="shared" si="76"/>
        <v>0</v>
      </c>
      <c r="O108" s="36">
        <f t="shared" si="77"/>
        <v>0</v>
      </c>
    </row>
    <row r="109" spans="1:15" ht="24.95" customHeight="1">
      <c r="A109" s="37" t="s">
        <v>94</v>
      </c>
      <c r="B109" s="43">
        <v>0</v>
      </c>
      <c r="C109" s="38">
        <f t="shared" ref="C109:M109" si="81">$B$109</f>
        <v>0</v>
      </c>
      <c r="D109" s="38">
        <f t="shared" si="81"/>
        <v>0</v>
      </c>
      <c r="E109" s="38">
        <f t="shared" si="81"/>
        <v>0</v>
      </c>
      <c r="F109" s="38">
        <f t="shared" si="81"/>
        <v>0</v>
      </c>
      <c r="G109" s="38">
        <f t="shared" si="81"/>
        <v>0</v>
      </c>
      <c r="H109" s="38">
        <f t="shared" si="81"/>
        <v>0</v>
      </c>
      <c r="I109" s="38">
        <f t="shared" si="81"/>
        <v>0</v>
      </c>
      <c r="J109" s="38">
        <f t="shared" si="81"/>
        <v>0</v>
      </c>
      <c r="K109" s="38">
        <f t="shared" si="81"/>
        <v>0</v>
      </c>
      <c r="L109" s="38">
        <f t="shared" si="81"/>
        <v>0</v>
      </c>
      <c r="M109" s="38">
        <f t="shared" si="81"/>
        <v>0</v>
      </c>
      <c r="N109" s="36">
        <f t="shared" si="76"/>
        <v>0</v>
      </c>
      <c r="O109" s="36">
        <f t="shared" si="77"/>
        <v>0</v>
      </c>
    </row>
    <row r="110" spans="1:15" ht="24.95" customHeight="1">
      <c r="A110" s="37" t="s">
        <v>95</v>
      </c>
      <c r="B110" s="43">
        <v>0</v>
      </c>
      <c r="C110" s="38">
        <f t="shared" ref="C110:M110" si="82">$B$110</f>
        <v>0</v>
      </c>
      <c r="D110" s="38">
        <f t="shared" si="82"/>
        <v>0</v>
      </c>
      <c r="E110" s="38">
        <f t="shared" si="82"/>
        <v>0</v>
      </c>
      <c r="F110" s="38">
        <f t="shared" si="82"/>
        <v>0</v>
      </c>
      <c r="G110" s="38">
        <f t="shared" si="82"/>
        <v>0</v>
      </c>
      <c r="H110" s="38">
        <f t="shared" si="82"/>
        <v>0</v>
      </c>
      <c r="I110" s="38">
        <f t="shared" si="82"/>
        <v>0</v>
      </c>
      <c r="J110" s="38">
        <f t="shared" si="82"/>
        <v>0</v>
      </c>
      <c r="K110" s="38">
        <f t="shared" si="82"/>
        <v>0</v>
      </c>
      <c r="L110" s="38">
        <f t="shared" si="82"/>
        <v>0</v>
      </c>
      <c r="M110" s="38">
        <f t="shared" si="82"/>
        <v>0</v>
      </c>
      <c r="N110" s="36">
        <f t="shared" si="76"/>
        <v>0</v>
      </c>
      <c r="O110" s="36">
        <f t="shared" si="77"/>
        <v>0</v>
      </c>
    </row>
    <row r="111" spans="1:15" ht="24.95" customHeight="1">
      <c r="A111" s="37" t="s">
        <v>96</v>
      </c>
      <c r="B111" s="43">
        <v>0</v>
      </c>
      <c r="C111" s="38">
        <f t="shared" ref="C111:M111" si="83">$B$111</f>
        <v>0</v>
      </c>
      <c r="D111" s="38">
        <f t="shared" si="83"/>
        <v>0</v>
      </c>
      <c r="E111" s="38">
        <f t="shared" si="83"/>
        <v>0</v>
      </c>
      <c r="F111" s="38">
        <f t="shared" si="83"/>
        <v>0</v>
      </c>
      <c r="G111" s="38">
        <f t="shared" si="83"/>
        <v>0</v>
      </c>
      <c r="H111" s="38">
        <f t="shared" si="83"/>
        <v>0</v>
      </c>
      <c r="I111" s="38">
        <f t="shared" si="83"/>
        <v>0</v>
      </c>
      <c r="J111" s="38">
        <f t="shared" si="83"/>
        <v>0</v>
      </c>
      <c r="K111" s="38">
        <f t="shared" si="83"/>
        <v>0</v>
      </c>
      <c r="L111" s="38">
        <f t="shared" si="83"/>
        <v>0</v>
      </c>
      <c r="M111" s="38">
        <f t="shared" si="83"/>
        <v>0</v>
      </c>
      <c r="N111" s="36">
        <f t="shared" si="76"/>
        <v>0</v>
      </c>
      <c r="O111" s="36">
        <f t="shared" si="77"/>
        <v>0</v>
      </c>
    </row>
    <row r="112" spans="1:15" ht="24.95" customHeight="1">
      <c r="A112" s="37" t="s">
        <v>97</v>
      </c>
      <c r="B112" s="43">
        <v>0</v>
      </c>
      <c r="C112" s="38">
        <f t="shared" ref="C112:M112" si="84">$B$112</f>
        <v>0</v>
      </c>
      <c r="D112" s="38">
        <f t="shared" si="84"/>
        <v>0</v>
      </c>
      <c r="E112" s="38">
        <f t="shared" si="84"/>
        <v>0</v>
      </c>
      <c r="F112" s="38">
        <f t="shared" si="84"/>
        <v>0</v>
      </c>
      <c r="G112" s="38">
        <f t="shared" si="84"/>
        <v>0</v>
      </c>
      <c r="H112" s="38">
        <f t="shared" si="84"/>
        <v>0</v>
      </c>
      <c r="I112" s="38">
        <f t="shared" si="84"/>
        <v>0</v>
      </c>
      <c r="J112" s="38">
        <f t="shared" si="84"/>
        <v>0</v>
      </c>
      <c r="K112" s="38">
        <f t="shared" si="84"/>
        <v>0</v>
      </c>
      <c r="L112" s="38">
        <f t="shared" si="84"/>
        <v>0</v>
      </c>
      <c r="M112" s="38">
        <f t="shared" si="84"/>
        <v>0</v>
      </c>
      <c r="N112" s="36">
        <f t="shared" si="76"/>
        <v>0</v>
      </c>
      <c r="O112" s="36">
        <f t="shared" si="77"/>
        <v>0</v>
      </c>
    </row>
    <row r="113" spans="1:15" ht="24.95" customHeight="1">
      <c r="A113" s="37" t="s">
        <v>98</v>
      </c>
      <c r="B113" s="43">
        <v>0</v>
      </c>
      <c r="C113" s="38">
        <f t="shared" ref="C113:M113" si="85">$B$113</f>
        <v>0</v>
      </c>
      <c r="D113" s="38">
        <f t="shared" si="85"/>
        <v>0</v>
      </c>
      <c r="E113" s="38">
        <f t="shared" si="85"/>
        <v>0</v>
      </c>
      <c r="F113" s="38">
        <f t="shared" si="85"/>
        <v>0</v>
      </c>
      <c r="G113" s="38">
        <f t="shared" si="85"/>
        <v>0</v>
      </c>
      <c r="H113" s="38">
        <f t="shared" si="85"/>
        <v>0</v>
      </c>
      <c r="I113" s="38">
        <f t="shared" si="85"/>
        <v>0</v>
      </c>
      <c r="J113" s="38">
        <f t="shared" si="85"/>
        <v>0</v>
      </c>
      <c r="K113" s="38">
        <f t="shared" si="85"/>
        <v>0</v>
      </c>
      <c r="L113" s="38">
        <f t="shared" si="85"/>
        <v>0</v>
      </c>
      <c r="M113" s="38">
        <f t="shared" si="85"/>
        <v>0</v>
      </c>
      <c r="N113" s="36">
        <f t="shared" si="76"/>
        <v>0</v>
      </c>
      <c r="O113" s="36">
        <f t="shared" si="77"/>
        <v>0</v>
      </c>
    </row>
    <row r="114" spans="1:15" ht="24.95" customHeight="1">
      <c r="A114" s="37" t="s">
        <v>99</v>
      </c>
      <c r="B114" s="43">
        <v>0</v>
      </c>
      <c r="C114" s="38">
        <f t="shared" ref="C114:M114" si="86">$B$114</f>
        <v>0</v>
      </c>
      <c r="D114" s="38">
        <f t="shared" si="86"/>
        <v>0</v>
      </c>
      <c r="E114" s="38">
        <f t="shared" si="86"/>
        <v>0</v>
      </c>
      <c r="F114" s="38">
        <f t="shared" si="86"/>
        <v>0</v>
      </c>
      <c r="G114" s="38">
        <f t="shared" si="86"/>
        <v>0</v>
      </c>
      <c r="H114" s="38">
        <f t="shared" si="86"/>
        <v>0</v>
      </c>
      <c r="I114" s="38">
        <f t="shared" si="86"/>
        <v>0</v>
      </c>
      <c r="J114" s="38">
        <f t="shared" si="86"/>
        <v>0</v>
      </c>
      <c r="K114" s="38">
        <f t="shared" si="86"/>
        <v>0</v>
      </c>
      <c r="L114" s="38">
        <f t="shared" si="86"/>
        <v>0</v>
      </c>
      <c r="M114" s="38">
        <f t="shared" si="86"/>
        <v>0</v>
      </c>
      <c r="N114" s="36">
        <f t="shared" si="76"/>
        <v>0</v>
      </c>
      <c r="O114" s="36">
        <f t="shared" si="77"/>
        <v>0</v>
      </c>
    </row>
    <row r="115" spans="1:15" ht="24.95" customHeight="1" thickBot="1">
      <c r="A115" s="58" t="s">
        <v>100</v>
      </c>
      <c r="B115" s="57">
        <v>0</v>
      </c>
      <c r="C115" s="52">
        <f t="shared" ref="C115:M115" si="87">$B$115</f>
        <v>0</v>
      </c>
      <c r="D115" s="52">
        <f t="shared" si="87"/>
        <v>0</v>
      </c>
      <c r="E115" s="52">
        <f t="shared" si="87"/>
        <v>0</v>
      </c>
      <c r="F115" s="52">
        <f t="shared" si="87"/>
        <v>0</v>
      </c>
      <c r="G115" s="52">
        <f t="shared" si="87"/>
        <v>0</v>
      </c>
      <c r="H115" s="52">
        <f t="shared" si="87"/>
        <v>0</v>
      </c>
      <c r="I115" s="52">
        <f t="shared" si="87"/>
        <v>0</v>
      </c>
      <c r="J115" s="52">
        <f t="shared" si="87"/>
        <v>0</v>
      </c>
      <c r="K115" s="52">
        <f t="shared" si="87"/>
        <v>0</v>
      </c>
      <c r="L115" s="52">
        <f t="shared" si="87"/>
        <v>0</v>
      </c>
      <c r="M115" s="52">
        <f t="shared" si="87"/>
        <v>0</v>
      </c>
      <c r="N115" s="53">
        <f t="shared" si="76"/>
        <v>0</v>
      </c>
      <c r="O115" s="53">
        <f t="shared" si="77"/>
        <v>0</v>
      </c>
    </row>
    <row r="116" spans="1:15" ht="24.95" customHeight="1" thickTop="1">
      <c r="A116" s="41" t="str">
        <f>"Total "&amp;A103</f>
        <v>Total SAVINGS</v>
      </c>
      <c r="B116" s="42">
        <f t="shared" ref="B116:M116" si="88">SUM(B105:B115)</f>
        <v>0</v>
      </c>
      <c r="C116" s="42">
        <f t="shared" si="88"/>
        <v>0</v>
      </c>
      <c r="D116" s="42">
        <f t="shared" si="88"/>
        <v>0</v>
      </c>
      <c r="E116" s="42">
        <f t="shared" si="88"/>
        <v>0</v>
      </c>
      <c r="F116" s="42">
        <f t="shared" si="88"/>
        <v>0</v>
      </c>
      <c r="G116" s="42">
        <f t="shared" si="88"/>
        <v>0</v>
      </c>
      <c r="H116" s="42">
        <f t="shared" si="88"/>
        <v>0</v>
      </c>
      <c r="I116" s="42">
        <f t="shared" si="88"/>
        <v>0</v>
      </c>
      <c r="J116" s="42">
        <f t="shared" si="88"/>
        <v>0</v>
      </c>
      <c r="K116" s="42">
        <f t="shared" si="88"/>
        <v>0</v>
      </c>
      <c r="L116" s="42">
        <f t="shared" si="88"/>
        <v>0</v>
      </c>
      <c r="M116" s="42">
        <f t="shared" si="88"/>
        <v>0</v>
      </c>
      <c r="N116" s="42">
        <f t="shared" si="76"/>
        <v>0</v>
      </c>
      <c r="O116" s="42">
        <f t="shared" si="77"/>
        <v>0</v>
      </c>
    </row>
    <row r="117" spans="1:15" ht="24.95" customHeight="1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24.95" customHeight="1">
      <c r="A118" s="32" t="s">
        <v>101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24.95" customHeight="1">
      <c r="A119" s="37" t="s">
        <v>102</v>
      </c>
      <c r="B119" s="38">
        <v>0</v>
      </c>
      <c r="C119" s="38">
        <f t="shared" ref="C119:M119" si="89">$B$119</f>
        <v>0</v>
      </c>
      <c r="D119" s="38">
        <f t="shared" si="89"/>
        <v>0</v>
      </c>
      <c r="E119" s="38">
        <f t="shared" si="89"/>
        <v>0</v>
      </c>
      <c r="F119" s="38">
        <f t="shared" si="89"/>
        <v>0</v>
      </c>
      <c r="G119" s="38">
        <f t="shared" si="89"/>
        <v>0</v>
      </c>
      <c r="H119" s="38">
        <f t="shared" si="89"/>
        <v>0</v>
      </c>
      <c r="I119" s="38">
        <f t="shared" si="89"/>
        <v>0</v>
      </c>
      <c r="J119" s="38">
        <f t="shared" si="89"/>
        <v>0</v>
      </c>
      <c r="K119" s="38">
        <f t="shared" si="89"/>
        <v>0</v>
      </c>
      <c r="L119" s="38">
        <f t="shared" si="89"/>
        <v>0</v>
      </c>
      <c r="M119" s="38">
        <f t="shared" si="89"/>
        <v>0</v>
      </c>
      <c r="N119" s="36">
        <f t="shared" ref="N119:N122" si="90">SUM(B119:M119)</f>
        <v>0</v>
      </c>
      <c r="O119" s="36">
        <f t="shared" ref="O119:O122" si="91">N119/12</f>
        <v>0</v>
      </c>
    </row>
    <row r="120" spans="1:15" ht="24.95" customHeight="1">
      <c r="A120" s="37" t="s">
        <v>103</v>
      </c>
      <c r="B120" s="38">
        <f>IF(B4=0,0,100)</f>
        <v>0</v>
      </c>
      <c r="C120" s="38">
        <f t="shared" ref="C120:M120" si="92">$B$120</f>
        <v>0</v>
      </c>
      <c r="D120" s="38">
        <f t="shared" si="92"/>
        <v>0</v>
      </c>
      <c r="E120" s="38">
        <f t="shared" si="92"/>
        <v>0</v>
      </c>
      <c r="F120" s="38">
        <f t="shared" si="92"/>
        <v>0</v>
      </c>
      <c r="G120" s="38">
        <f t="shared" si="92"/>
        <v>0</v>
      </c>
      <c r="H120" s="38">
        <f t="shared" si="92"/>
        <v>0</v>
      </c>
      <c r="I120" s="38">
        <f t="shared" si="92"/>
        <v>0</v>
      </c>
      <c r="J120" s="38">
        <f t="shared" si="92"/>
        <v>0</v>
      </c>
      <c r="K120" s="38">
        <f t="shared" si="92"/>
        <v>0</v>
      </c>
      <c r="L120" s="38">
        <f t="shared" si="92"/>
        <v>0</v>
      </c>
      <c r="M120" s="38">
        <f t="shared" si="92"/>
        <v>0</v>
      </c>
      <c r="N120" s="36">
        <f t="shared" si="90"/>
        <v>0</v>
      </c>
      <c r="O120" s="36">
        <f t="shared" si="91"/>
        <v>0</v>
      </c>
    </row>
    <row r="121" spans="1:15" ht="24.95" customHeight="1" thickBot="1">
      <c r="A121" s="51" t="s">
        <v>104</v>
      </c>
      <c r="B121" s="52">
        <f>IF(B4=0,0,100)</f>
        <v>0</v>
      </c>
      <c r="C121" s="52">
        <f t="shared" ref="C121:M121" si="93">$B$121</f>
        <v>0</v>
      </c>
      <c r="D121" s="52">
        <f t="shared" si="93"/>
        <v>0</v>
      </c>
      <c r="E121" s="52">
        <f t="shared" si="93"/>
        <v>0</v>
      </c>
      <c r="F121" s="52">
        <f t="shared" si="93"/>
        <v>0</v>
      </c>
      <c r="G121" s="52">
        <f t="shared" si="93"/>
        <v>0</v>
      </c>
      <c r="H121" s="52">
        <f t="shared" si="93"/>
        <v>0</v>
      </c>
      <c r="I121" s="52">
        <f t="shared" si="93"/>
        <v>0</v>
      </c>
      <c r="J121" s="52">
        <f t="shared" si="93"/>
        <v>0</v>
      </c>
      <c r="K121" s="52">
        <f t="shared" si="93"/>
        <v>0</v>
      </c>
      <c r="L121" s="52">
        <f t="shared" si="93"/>
        <v>0</v>
      </c>
      <c r="M121" s="52">
        <f t="shared" si="93"/>
        <v>0</v>
      </c>
      <c r="N121" s="53">
        <f t="shared" si="90"/>
        <v>0</v>
      </c>
      <c r="O121" s="53">
        <f t="shared" si="91"/>
        <v>0</v>
      </c>
    </row>
    <row r="122" spans="1:15" ht="24.95" customHeight="1" thickTop="1">
      <c r="A122" s="41" t="str">
        <f>"Total "&amp;A118</f>
        <v>Total ENTERTAINMENT</v>
      </c>
      <c r="B122" s="42">
        <v>0</v>
      </c>
      <c r="C122" s="42">
        <f t="shared" ref="B122:M122" si="94">SUM(C119:C121)</f>
        <v>0</v>
      </c>
      <c r="D122" s="42">
        <f t="shared" si="94"/>
        <v>0</v>
      </c>
      <c r="E122" s="42">
        <f t="shared" si="94"/>
        <v>0</v>
      </c>
      <c r="F122" s="42">
        <f t="shared" si="94"/>
        <v>0</v>
      </c>
      <c r="G122" s="42">
        <f t="shared" si="94"/>
        <v>0</v>
      </c>
      <c r="H122" s="42">
        <f t="shared" si="94"/>
        <v>0</v>
      </c>
      <c r="I122" s="42">
        <f t="shared" si="94"/>
        <v>0</v>
      </c>
      <c r="J122" s="42">
        <f t="shared" si="94"/>
        <v>0</v>
      </c>
      <c r="K122" s="42">
        <f t="shared" si="94"/>
        <v>0</v>
      </c>
      <c r="L122" s="42">
        <f t="shared" si="94"/>
        <v>0</v>
      </c>
      <c r="M122" s="42">
        <f t="shared" si="94"/>
        <v>0</v>
      </c>
      <c r="N122" s="42">
        <f t="shared" si="90"/>
        <v>0</v>
      </c>
      <c r="O122" s="42">
        <f t="shared" si="91"/>
        <v>0</v>
      </c>
    </row>
    <row r="123" spans="1:15" ht="14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</sheetData>
  <mergeCells count="13">
    <mergeCell ref="A118:O118"/>
    <mergeCell ref="A78:O78"/>
    <mergeCell ref="A87:O87"/>
    <mergeCell ref="A95:O95"/>
    <mergeCell ref="A103:O103"/>
    <mergeCell ref="A41:O41"/>
    <mergeCell ref="A53:O53"/>
    <mergeCell ref="A65:O65"/>
    <mergeCell ref="A72:O72"/>
    <mergeCell ref="A2:O2"/>
    <mergeCell ref="A12:O12"/>
    <mergeCell ref="A20:O20"/>
    <mergeCell ref="A30:O30"/>
  </mergeCells>
  <conditionalFormatting sqref="G7">
    <cfRule type="cellIs" dxfId="252" priority="1" operator="lessThan">
      <formula>0</formula>
    </cfRule>
  </conditionalFormatting>
  <pageMargins left="0.7" right="0.7" top="0.75" bottom="0.75" header="0.3" footer="0.3"/>
  <pageSetup scale="57" orientation="landscape" r:id="rId1"/>
  <rowBreaks count="2" manualBreakCount="2">
    <brk id="34" max="14" man="1"/>
    <brk id="70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T134"/>
  <sheetViews>
    <sheetView workbookViewId="0">
      <pane ySplit="2" topLeftCell="A3" activePane="bottomLeft" state="frozen"/>
      <selection pane="bottomLeft" activeCell="B7" sqref="B7"/>
    </sheetView>
  </sheetViews>
  <sheetFormatPr defaultColWidth="12.5703125" defaultRowHeight="12.75" customHeight="1"/>
  <cols>
    <col min="1" max="1" width="47" customWidth="1"/>
    <col min="2" max="2" width="8" bestFit="1" customWidth="1"/>
    <col min="3" max="4" width="12.28515625" bestFit="1" customWidth="1"/>
    <col min="5" max="5" width="9" customWidth="1"/>
    <col min="6" max="6" width="16" customWidth="1"/>
    <col min="7" max="7" width="58.28515625" customWidth="1"/>
    <col min="8" max="8" width="24.85546875" customWidth="1"/>
    <col min="9" max="20" width="15.140625" customWidth="1"/>
  </cols>
  <sheetData>
    <row r="1" spans="1:20" ht="22.5">
      <c r="A1" s="102" t="s">
        <v>122</v>
      </c>
      <c r="B1" s="114" t="s">
        <v>106</v>
      </c>
      <c r="C1" s="114" t="s">
        <v>107</v>
      </c>
      <c r="D1" s="114" t="s">
        <v>108</v>
      </c>
      <c r="E1" s="114" t="s">
        <v>109</v>
      </c>
      <c r="F1" s="114" t="s">
        <v>110</v>
      </c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2.5">
      <c r="A2" s="115"/>
      <c r="B2" s="116"/>
      <c r="C2" s="116"/>
      <c r="D2" s="116"/>
      <c r="E2" s="116"/>
      <c r="F2" s="1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4.25">
      <c r="A3" s="121" t="s">
        <v>25</v>
      </c>
      <c r="B3" s="106"/>
      <c r="C3" s="106"/>
      <c r="D3" s="106"/>
      <c r="E3" s="106"/>
      <c r="F3" s="10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25">
      <c r="A4" s="74" t="s">
        <v>26</v>
      </c>
      <c r="B4" s="75">
        <f>VLOOKUP(A4,'Overview Budget'!A:N,4,FALSE)</f>
        <v>0</v>
      </c>
      <c r="C4" s="75">
        <v>0</v>
      </c>
      <c r="D4" s="75">
        <v>0</v>
      </c>
      <c r="E4" s="75">
        <f t="shared" ref="E4:E10" si="0">SUM(C4:D4)</f>
        <v>0</v>
      </c>
      <c r="F4" s="75">
        <f t="shared" ref="F4:F10" si="1">B4-E4</f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s="74" t="s">
        <v>27</v>
      </c>
      <c r="B5" s="75">
        <f>VLOOKUP(A5,'Overview Budget'!A:N,4,FALSE)</f>
        <v>0</v>
      </c>
      <c r="C5" s="75">
        <v>0</v>
      </c>
      <c r="D5" s="75">
        <v>0</v>
      </c>
      <c r="E5" s="75">
        <f t="shared" si="0"/>
        <v>0</v>
      </c>
      <c r="F5" s="75">
        <f t="shared" si="1"/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4.25">
      <c r="A6" s="74" t="s">
        <v>28</v>
      </c>
      <c r="B6" s="75">
        <f>VLOOKUP(A6,'Overview Budget'!A:N,4,FALSE)</f>
        <v>0</v>
      </c>
      <c r="C6" s="75">
        <v>0</v>
      </c>
      <c r="D6" s="75">
        <v>0</v>
      </c>
      <c r="E6" s="75">
        <f t="shared" si="0"/>
        <v>0</v>
      </c>
      <c r="F6" s="75">
        <f t="shared" si="1"/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25">
      <c r="A7" s="74" t="s">
        <v>29</v>
      </c>
      <c r="B7" s="75">
        <f>VLOOKUP(A7,'Overview Budget'!A:N,4,FALSE)</f>
        <v>0</v>
      </c>
      <c r="C7" s="75">
        <v>0</v>
      </c>
      <c r="D7" s="75">
        <v>0</v>
      </c>
      <c r="E7" s="75">
        <f t="shared" si="0"/>
        <v>0</v>
      </c>
      <c r="F7" s="75">
        <f t="shared" si="1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4.25">
      <c r="A8" s="74" t="s">
        <v>30</v>
      </c>
      <c r="B8" s="75">
        <f>VLOOKUP(A8,'Overview Budget'!A:N,4,FALSE)</f>
        <v>0</v>
      </c>
      <c r="C8" s="75">
        <v>0</v>
      </c>
      <c r="D8" s="75">
        <v>0</v>
      </c>
      <c r="E8" s="75">
        <f t="shared" si="0"/>
        <v>0</v>
      </c>
      <c r="F8" s="75">
        <f t="shared" si="1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25">
      <c r="A9" s="74" t="s">
        <v>31</v>
      </c>
      <c r="B9" s="75">
        <f>VLOOKUP(A9,'Overview Budget'!A:N,4,FALSE)</f>
        <v>0</v>
      </c>
      <c r="C9" s="75">
        <v>0</v>
      </c>
      <c r="D9" s="75">
        <v>0</v>
      </c>
      <c r="E9" s="75">
        <f t="shared" si="0"/>
        <v>0</v>
      </c>
      <c r="F9" s="75">
        <f t="shared" si="1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 thickBot="1">
      <c r="A10" s="74" t="s">
        <v>32</v>
      </c>
      <c r="B10" s="75">
        <f>VLOOKUP(A10,'Overview Budget'!A:N,4,FALSE)</f>
        <v>0</v>
      </c>
      <c r="C10" s="75">
        <v>0</v>
      </c>
      <c r="D10" s="75">
        <v>0</v>
      </c>
      <c r="E10" s="75">
        <f t="shared" si="0"/>
        <v>0</v>
      </c>
      <c r="F10" s="75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 thickTop="1">
      <c r="A11" s="87" t="str">
        <f>"Total "&amp;A3</f>
        <v>Total FIXED EXPENSES</v>
      </c>
      <c r="B11" s="88">
        <f>SUM(B4:B10)</f>
        <v>0</v>
      </c>
      <c r="C11" s="88">
        <f t="shared" ref="C11:F11" si="2">SUM(C4:C10)</f>
        <v>0</v>
      </c>
      <c r="D11" s="88">
        <f t="shared" si="2"/>
        <v>0</v>
      </c>
      <c r="E11" s="88">
        <f t="shared" si="2"/>
        <v>0</v>
      </c>
      <c r="F11" s="89">
        <f t="shared" si="2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4.25">
      <c r="A12" s="73"/>
      <c r="B12" s="24"/>
      <c r="C12" s="24"/>
      <c r="D12" s="24"/>
      <c r="E12" s="24"/>
      <c r="F12" s="2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4.25">
      <c r="A13" s="121" t="s">
        <v>33</v>
      </c>
      <c r="B13" s="106"/>
      <c r="C13" s="106"/>
      <c r="D13" s="106"/>
      <c r="E13" s="106"/>
      <c r="F13" s="10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4.25">
      <c r="A14" s="74" t="s">
        <v>34</v>
      </c>
      <c r="B14" s="75">
        <f>VLOOKUP(A14,'Overview Budget'!A:N,4,FALSE)</f>
        <v>0</v>
      </c>
      <c r="C14" s="75">
        <v>0</v>
      </c>
      <c r="D14" s="75">
        <v>0</v>
      </c>
      <c r="E14" s="75">
        <f t="shared" ref="E14:E18" si="3">SUM(C14:D14)</f>
        <v>0</v>
      </c>
      <c r="F14" s="75">
        <f t="shared" ref="F14:F21" si="4">B14-E14</f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4.25">
      <c r="A15" s="74" t="s">
        <v>35</v>
      </c>
      <c r="B15" s="75">
        <f>VLOOKUP(A15,'Overview Budget'!A:N,4,FALSE)</f>
        <v>0</v>
      </c>
      <c r="C15" s="75">
        <v>0</v>
      </c>
      <c r="D15" s="75">
        <v>0</v>
      </c>
      <c r="E15" s="75">
        <f t="shared" si="3"/>
        <v>0</v>
      </c>
      <c r="F15" s="75">
        <f t="shared" si="4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4.25">
      <c r="A16" s="74" t="s">
        <v>36</v>
      </c>
      <c r="B16" s="75">
        <f>VLOOKUP(A16,'Overview Budget'!A:N,4,FALSE)</f>
        <v>0</v>
      </c>
      <c r="C16" s="75">
        <v>0</v>
      </c>
      <c r="D16" s="75">
        <v>0</v>
      </c>
      <c r="E16" s="75">
        <f t="shared" si="3"/>
        <v>0</v>
      </c>
      <c r="F16" s="75">
        <f t="shared" si="4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4.25">
      <c r="A17" s="74" t="s">
        <v>37</v>
      </c>
      <c r="B17" s="75">
        <f>VLOOKUP(A17,'Overview Budget'!A:N,4,FALSE)</f>
        <v>0</v>
      </c>
      <c r="C17" s="75">
        <v>0</v>
      </c>
      <c r="D17" s="75">
        <v>0</v>
      </c>
      <c r="E17" s="75">
        <f t="shared" si="3"/>
        <v>0</v>
      </c>
      <c r="F17" s="75">
        <f t="shared" si="4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4.25">
      <c r="A18" s="74" t="s">
        <v>38</v>
      </c>
      <c r="B18" s="75">
        <f>VLOOKUP(A18,'Overview Budget'!A:N,4,FALSE)</f>
        <v>0</v>
      </c>
      <c r="C18" s="75">
        <v>0</v>
      </c>
      <c r="D18" s="75">
        <v>0</v>
      </c>
      <c r="E18" s="75">
        <f t="shared" si="3"/>
        <v>0</v>
      </c>
      <c r="F18" s="75">
        <f t="shared" si="4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4.25">
      <c r="A19" s="74" t="s">
        <v>39</v>
      </c>
      <c r="B19" s="75">
        <f>VLOOKUP(A19,'Overview Budget'!A:N,4,FALSE)</f>
        <v>0</v>
      </c>
      <c r="C19" s="75">
        <v>0</v>
      </c>
      <c r="D19" s="75">
        <v>0</v>
      </c>
      <c r="E19" s="75">
        <v>0</v>
      </c>
      <c r="F19" s="75">
        <f t="shared" si="4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4.25">
      <c r="A20" s="74" t="s">
        <v>40</v>
      </c>
      <c r="B20" s="75">
        <f>VLOOKUP(A20,'Overview Budget'!A:N,4,FALSE)</f>
        <v>0</v>
      </c>
      <c r="C20" s="75">
        <v>0</v>
      </c>
      <c r="D20" s="75">
        <v>0</v>
      </c>
      <c r="E20" s="75">
        <v>0</v>
      </c>
      <c r="F20" s="75">
        <f t="shared" si="4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 thickBot="1">
      <c r="A21" s="74" t="s">
        <v>41</v>
      </c>
      <c r="B21" s="75">
        <f>VLOOKUP(A21,'Overview Budget'!A:N,4,FALSE)</f>
        <v>0</v>
      </c>
      <c r="C21" s="75">
        <v>0</v>
      </c>
      <c r="D21" s="75">
        <v>0</v>
      </c>
      <c r="E21" s="75">
        <v>0</v>
      </c>
      <c r="F21" s="75">
        <f t="shared" si="4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 thickTop="1">
      <c r="A22" s="87" t="str">
        <f>"Total "&amp;A13</f>
        <v>Total TEMPORARY EXPENSES</v>
      </c>
      <c r="B22" s="88">
        <f>SUM(B14:B21)</f>
        <v>0</v>
      </c>
      <c r="C22" s="88">
        <f t="shared" ref="C22:F22" si="5">SUM(C14:C21)</f>
        <v>0</v>
      </c>
      <c r="D22" s="88">
        <f t="shared" si="5"/>
        <v>0</v>
      </c>
      <c r="E22" s="88">
        <f t="shared" si="5"/>
        <v>0</v>
      </c>
      <c r="F22" s="89">
        <f t="shared" si="5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4.25">
      <c r="A24" s="121" t="s">
        <v>42</v>
      </c>
      <c r="B24" s="106"/>
      <c r="C24" s="106"/>
      <c r="D24" s="106"/>
      <c r="E24" s="106"/>
      <c r="F24" s="10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4.25">
      <c r="A25" s="74" t="s">
        <v>43</v>
      </c>
      <c r="B25" s="75">
        <f>VLOOKUP(A25,'Overview Budget'!A:N,4,FALSE)</f>
        <v>0</v>
      </c>
      <c r="C25" s="75">
        <v>0</v>
      </c>
      <c r="D25" s="75">
        <v>0</v>
      </c>
      <c r="E25" s="75">
        <f t="shared" ref="E25:E33" si="6">SUM(C25:D25)</f>
        <v>0</v>
      </c>
      <c r="F25" s="75">
        <f t="shared" ref="F25:F33" si="7">B25-E25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4.25">
      <c r="A26" s="74" t="s">
        <v>44</v>
      </c>
      <c r="B26" s="75">
        <f>VLOOKUP(A26,'Overview Budget'!A:N,4,FALSE)</f>
        <v>0</v>
      </c>
      <c r="C26" s="75">
        <v>0</v>
      </c>
      <c r="D26" s="75">
        <v>0</v>
      </c>
      <c r="E26" s="75">
        <f t="shared" si="6"/>
        <v>0</v>
      </c>
      <c r="F26" s="75">
        <f t="shared" si="7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25">
      <c r="A27" s="74" t="s">
        <v>45</v>
      </c>
      <c r="B27" s="75">
        <f>VLOOKUP(A27,'Overview Budget'!A:N,4,FALSE)</f>
        <v>0</v>
      </c>
      <c r="C27" s="75">
        <v>0</v>
      </c>
      <c r="D27" s="75">
        <v>0</v>
      </c>
      <c r="E27" s="75">
        <f t="shared" si="6"/>
        <v>0</v>
      </c>
      <c r="F27" s="75">
        <f t="shared" si="7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4.25">
      <c r="A28" s="74" t="s">
        <v>46</v>
      </c>
      <c r="B28" s="75">
        <f>VLOOKUP(A28,'Overview Budget'!A:N,4,FALSE)</f>
        <v>0</v>
      </c>
      <c r="C28" s="75">
        <v>0</v>
      </c>
      <c r="D28" s="75">
        <v>0</v>
      </c>
      <c r="E28" s="75">
        <f t="shared" si="6"/>
        <v>0</v>
      </c>
      <c r="F28" s="75">
        <f t="shared" si="7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4.25">
      <c r="A29" s="74" t="s">
        <v>47</v>
      </c>
      <c r="B29" s="75">
        <f>VLOOKUP(A29,'Overview Budget'!A:N,4,FALSE)</f>
        <v>0</v>
      </c>
      <c r="C29" s="75">
        <v>0</v>
      </c>
      <c r="D29" s="75">
        <v>0</v>
      </c>
      <c r="E29" s="75">
        <f t="shared" si="6"/>
        <v>0</v>
      </c>
      <c r="F29" s="75">
        <f t="shared" si="7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4.25">
      <c r="A30" s="74" t="s">
        <v>48</v>
      </c>
      <c r="B30" s="75">
        <f>VLOOKUP(A30,'Overview Budget'!A:N,4,FALSE)</f>
        <v>0</v>
      </c>
      <c r="C30" s="75">
        <v>0</v>
      </c>
      <c r="D30" s="75">
        <v>0</v>
      </c>
      <c r="E30" s="75">
        <f t="shared" si="6"/>
        <v>0</v>
      </c>
      <c r="F30" s="75">
        <f t="shared" si="7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4.25">
      <c r="A31" s="74" t="s">
        <v>40</v>
      </c>
      <c r="B31" s="75">
        <f>VLOOKUP(A31,'Overview Budget'!A:N,4,FALSE)</f>
        <v>0</v>
      </c>
      <c r="C31" s="75">
        <v>0</v>
      </c>
      <c r="D31" s="75">
        <v>0</v>
      </c>
      <c r="E31" s="75">
        <f t="shared" si="6"/>
        <v>0</v>
      </c>
      <c r="F31" s="75">
        <f t="shared" si="7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4.25">
      <c r="A32" s="74" t="s">
        <v>49</v>
      </c>
      <c r="B32" s="75">
        <f>VLOOKUP(A32,'Overview Budget'!A:N,4,FALSE)</f>
        <v>0</v>
      </c>
      <c r="C32" s="75">
        <v>0</v>
      </c>
      <c r="D32" s="75">
        <v>0</v>
      </c>
      <c r="E32" s="75">
        <f t="shared" si="6"/>
        <v>0</v>
      </c>
      <c r="F32" s="75">
        <f t="shared" si="7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 thickBot="1">
      <c r="A33" s="74" t="s">
        <v>50</v>
      </c>
      <c r="B33" s="75">
        <f>VLOOKUP(A33,'Overview Budget'!A:N,4,FALSE)</f>
        <v>0</v>
      </c>
      <c r="C33" s="75">
        <v>0</v>
      </c>
      <c r="D33" s="75">
        <v>0</v>
      </c>
      <c r="E33" s="75">
        <f t="shared" si="6"/>
        <v>0</v>
      </c>
      <c r="F33" s="75">
        <f t="shared" si="7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" thickTop="1">
      <c r="A34" s="87" t="str">
        <f>"Total "&amp;A24</f>
        <v>Total DAILY LIVING</v>
      </c>
      <c r="B34" s="88">
        <f t="shared" ref="B34:F34" si="8">SUM(B25:B33)</f>
        <v>0</v>
      </c>
      <c r="C34" s="88">
        <f t="shared" si="8"/>
        <v>0</v>
      </c>
      <c r="D34" s="88">
        <f t="shared" si="8"/>
        <v>0</v>
      </c>
      <c r="E34" s="88">
        <f t="shared" si="8"/>
        <v>0</v>
      </c>
      <c r="F34" s="89">
        <f t="shared" si="8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4.25">
      <c r="A35" s="73"/>
      <c r="B35" s="24"/>
      <c r="C35" s="24"/>
      <c r="D35" s="24"/>
      <c r="E35" s="24"/>
      <c r="F35" s="2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4.25">
      <c r="A36" s="121" t="s">
        <v>51</v>
      </c>
      <c r="B36" s="106"/>
      <c r="C36" s="106"/>
      <c r="D36" s="106"/>
      <c r="E36" s="106"/>
      <c r="F36" s="10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4.25">
      <c r="A37" s="74" t="s">
        <v>52</v>
      </c>
      <c r="B37" s="75">
        <f>VLOOKUP(A37,'Overview Budget'!A:N,4,FALSE)</f>
        <v>0</v>
      </c>
      <c r="C37" s="75">
        <v>0</v>
      </c>
      <c r="D37" s="75">
        <v>0</v>
      </c>
      <c r="E37" s="75">
        <f t="shared" ref="E37:E45" si="9">SUM(C37:D37)</f>
        <v>0</v>
      </c>
      <c r="F37" s="75">
        <f t="shared" ref="F37:F45" si="10">B37-E37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4.25">
      <c r="A38" s="74" t="s">
        <v>53</v>
      </c>
      <c r="B38" s="75">
        <f>VLOOKUP(A38,'Overview Budget'!A:N,4,FALSE)</f>
        <v>0</v>
      </c>
      <c r="C38" s="75">
        <v>0</v>
      </c>
      <c r="D38" s="75">
        <v>0</v>
      </c>
      <c r="E38" s="75">
        <f t="shared" si="9"/>
        <v>0</v>
      </c>
      <c r="F38" s="75">
        <f t="shared" si="1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4.25">
      <c r="A39" s="74" t="s">
        <v>57</v>
      </c>
      <c r="B39" s="75">
        <f>VLOOKUP(A39,'Overview Budget'!A:N,4,FALSE)</f>
        <v>0</v>
      </c>
      <c r="C39" s="75">
        <v>0</v>
      </c>
      <c r="D39" s="75">
        <v>0</v>
      </c>
      <c r="E39" s="75">
        <f t="shared" si="9"/>
        <v>0</v>
      </c>
      <c r="F39" s="75">
        <f t="shared" si="1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4.25">
      <c r="A40" s="74" t="s">
        <v>58</v>
      </c>
      <c r="B40" s="75">
        <f>VLOOKUP(A40,'Overview Budget'!A:N,4,FALSE)</f>
        <v>0</v>
      </c>
      <c r="C40" s="75">
        <v>0</v>
      </c>
      <c r="D40" s="75">
        <v>0</v>
      </c>
      <c r="E40" s="75">
        <f t="shared" si="9"/>
        <v>0</v>
      </c>
      <c r="F40" s="75">
        <f t="shared" si="1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4.25">
      <c r="A41" s="74" t="s">
        <v>59</v>
      </c>
      <c r="B41" s="75">
        <f>VLOOKUP(A41,'Overview Budget'!A:N,4,FALSE)</f>
        <v>0</v>
      </c>
      <c r="C41" s="75">
        <v>0</v>
      </c>
      <c r="D41" s="75">
        <v>0</v>
      </c>
      <c r="E41" s="75">
        <f t="shared" si="9"/>
        <v>0</v>
      </c>
      <c r="F41" s="75">
        <f t="shared" si="1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4.25">
      <c r="A42" s="74" t="s">
        <v>54</v>
      </c>
      <c r="B42" s="75">
        <f>VLOOKUP(A42,'Overview Budget'!A:N,4,FALSE)</f>
        <v>0</v>
      </c>
      <c r="C42" s="75">
        <v>0</v>
      </c>
      <c r="D42" s="75">
        <v>0</v>
      </c>
      <c r="E42" s="75">
        <f t="shared" si="9"/>
        <v>0</v>
      </c>
      <c r="F42" s="75">
        <f t="shared" si="1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4.25">
      <c r="A43" s="74" t="s">
        <v>55</v>
      </c>
      <c r="B43" s="75">
        <f>VLOOKUP(A43,'Overview Budget'!A:N,4,FALSE)</f>
        <v>0</v>
      </c>
      <c r="C43" s="75">
        <v>0</v>
      </c>
      <c r="D43" s="75">
        <v>0</v>
      </c>
      <c r="E43" s="75">
        <f t="shared" si="9"/>
        <v>0</v>
      </c>
      <c r="F43" s="75">
        <f t="shared" si="1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4.25">
      <c r="A44" s="74" t="s">
        <v>56</v>
      </c>
      <c r="B44" s="75">
        <f>VLOOKUP(A44,'Overview Budget'!A:N,4,FALSE)</f>
        <v>0</v>
      </c>
      <c r="C44" s="75">
        <v>0</v>
      </c>
      <c r="D44" s="75">
        <v>0</v>
      </c>
      <c r="E44" s="75">
        <f t="shared" si="9"/>
        <v>0</v>
      </c>
      <c r="F44" s="75">
        <f t="shared" si="1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 thickBot="1">
      <c r="A45" s="74" t="s">
        <v>24</v>
      </c>
      <c r="B45" s="75">
        <f>VLOOKUP(A45,'Overview Budget'!A:N,4,FALSE)</f>
        <v>0</v>
      </c>
      <c r="C45" s="75">
        <v>0</v>
      </c>
      <c r="D45" s="75">
        <v>0</v>
      </c>
      <c r="E45" s="75">
        <f t="shared" si="9"/>
        <v>0</v>
      </c>
      <c r="F45" s="75">
        <f t="shared" si="1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thickTop="1">
      <c r="A46" s="87" t="str">
        <f>"Total "&amp;A36</f>
        <v>Total CHILDREN</v>
      </c>
      <c r="B46" s="88">
        <f>SUM(B37:B45)</f>
        <v>0</v>
      </c>
      <c r="C46" s="88"/>
      <c r="D46" s="88"/>
      <c r="E46" s="88"/>
      <c r="F46" s="8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4.25">
      <c r="A47" s="73"/>
      <c r="B47" s="24"/>
      <c r="C47" s="24"/>
      <c r="D47" s="24"/>
      <c r="E47" s="24"/>
      <c r="F47" s="2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4.25">
      <c r="A48" s="121" t="s">
        <v>60</v>
      </c>
      <c r="B48" s="106"/>
      <c r="C48" s="106"/>
      <c r="D48" s="106"/>
      <c r="E48" s="106"/>
      <c r="F48" s="10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4.25">
      <c r="A49" s="74" t="s">
        <v>61</v>
      </c>
      <c r="B49" s="75">
        <f>VLOOKUP(A49,'Overview Budget'!A:N,4,FALSE)</f>
        <v>0</v>
      </c>
      <c r="C49" s="75">
        <v>0</v>
      </c>
      <c r="D49" s="75">
        <v>0</v>
      </c>
      <c r="E49" s="75">
        <f t="shared" ref="E49:E52" si="11">SUM(C49:D49)</f>
        <v>0</v>
      </c>
      <c r="F49" s="75">
        <f t="shared" ref="F49:F52" si="12">B49-E49</f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4.25">
      <c r="A50" s="74" t="s">
        <v>62</v>
      </c>
      <c r="B50" s="75">
        <f>VLOOKUP(A50,'Overview Budget'!A:N,4,FALSE)</f>
        <v>0</v>
      </c>
      <c r="C50" s="75">
        <v>0</v>
      </c>
      <c r="D50" s="75">
        <v>0</v>
      </c>
      <c r="E50" s="75">
        <f t="shared" si="11"/>
        <v>0</v>
      </c>
      <c r="F50" s="75">
        <f t="shared" si="12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4.25">
      <c r="A51" s="74" t="s">
        <v>63</v>
      </c>
      <c r="B51" s="75">
        <f>VLOOKUP(A51,'Overview Budget'!A:N,4,FALSE)</f>
        <v>0</v>
      </c>
      <c r="C51" s="75">
        <v>0</v>
      </c>
      <c r="D51" s="75">
        <v>0</v>
      </c>
      <c r="E51" s="75">
        <f t="shared" si="11"/>
        <v>0</v>
      </c>
      <c r="F51" s="75">
        <f t="shared" si="12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thickBot="1">
      <c r="A52" s="74" t="s">
        <v>64</v>
      </c>
      <c r="B52" s="75">
        <f>VLOOKUP(A52,'Overview Budget'!A:N,4,FALSE)</f>
        <v>0</v>
      </c>
      <c r="C52" s="75">
        <v>0</v>
      </c>
      <c r="D52" s="75">
        <v>0</v>
      </c>
      <c r="E52" s="75">
        <f t="shared" si="11"/>
        <v>0</v>
      </c>
      <c r="F52" s="75">
        <f t="shared" si="12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 thickTop="1">
      <c r="A53" s="87" t="str">
        <f>"Total "&amp;A48</f>
        <v>Total TRANSPORTATION</v>
      </c>
      <c r="B53" s="88">
        <f>SUM(B49:B52)</f>
        <v>0</v>
      </c>
      <c r="C53" s="88"/>
      <c r="D53" s="88"/>
      <c r="E53" s="88">
        <f>SUM(E49:E52)</f>
        <v>0</v>
      </c>
      <c r="F53" s="8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4.25">
      <c r="A54" s="73"/>
      <c r="B54" s="24"/>
      <c r="C54" s="24"/>
      <c r="D54" s="24"/>
      <c r="E54" s="24"/>
      <c r="F54" s="2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4.25">
      <c r="A55" s="121" t="s">
        <v>65</v>
      </c>
      <c r="B55" s="106"/>
      <c r="C55" s="106"/>
      <c r="D55" s="106"/>
      <c r="E55" s="106"/>
      <c r="F55" s="10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4.25">
      <c r="A56" s="74" t="s">
        <v>66</v>
      </c>
      <c r="B56" s="75">
        <f>VLOOKUP(A56,'Overview Budget'!A:N,4,FALSE)</f>
        <v>0</v>
      </c>
      <c r="C56" s="75">
        <v>0</v>
      </c>
      <c r="D56" s="75">
        <v>0</v>
      </c>
      <c r="E56" s="75">
        <f t="shared" ref="E56:E58" si="13">SUM(C56:D56)</f>
        <v>0</v>
      </c>
      <c r="F56" s="75">
        <f t="shared" ref="F56:F58" si="14">B56-E56</f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4.25">
      <c r="A57" s="74" t="s">
        <v>67</v>
      </c>
      <c r="B57" s="75">
        <f>VLOOKUP(A57,'Overview Budget'!A:N,4,FALSE)</f>
        <v>0</v>
      </c>
      <c r="C57" s="75">
        <v>0</v>
      </c>
      <c r="D57" s="75">
        <v>0</v>
      </c>
      <c r="E57" s="75">
        <f t="shared" si="13"/>
        <v>0</v>
      </c>
      <c r="F57" s="75">
        <f t="shared" si="14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4.25">
      <c r="A58" s="74" t="s">
        <v>68</v>
      </c>
      <c r="B58" s="75">
        <f>VLOOKUP(A58,'Overview Budget'!A:N,4,FALSE)</f>
        <v>0</v>
      </c>
      <c r="C58" s="75">
        <v>0</v>
      </c>
      <c r="D58" s="75">
        <v>0</v>
      </c>
      <c r="E58" s="75">
        <f t="shared" si="13"/>
        <v>0</v>
      </c>
      <c r="F58" s="75">
        <f t="shared" si="14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4.25">
      <c r="A59" s="84" t="str">
        <f>"Total "&amp;A55</f>
        <v>Total HEALTH</v>
      </c>
      <c r="B59" s="85">
        <f>SUM(B56:B58)</f>
        <v>0</v>
      </c>
      <c r="C59" s="86"/>
      <c r="D59" s="86"/>
      <c r="E59" s="85">
        <f>SUM(E56:E58)</f>
        <v>0</v>
      </c>
      <c r="F59" s="8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4.25">
      <c r="A60" s="73"/>
      <c r="B60" s="24"/>
      <c r="C60" s="24"/>
      <c r="D60" s="24"/>
      <c r="E60" s="24"/>
      <c r="F60" s="2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4.25">
      <c r="A61" s="121" t="s">
        <v>69</v>
      </c>
      <c r="B61" s="106"/>
      <c r="C61" s="106"/>
      <c r="D61" s="106"/>
      <c r="E61" s="106"/>
      <c r="F61" s="10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4.25">
      <c r="A62" s="74" t="s">
        <v>70</v>
      </c>
      <c r="B62" s="75">
        <f>VLOOKUP(A62,'Overview Budget'!A:M,4,FALSE)</f>
        <v>0</v>
      </c>
      <c r="C62" s="75">
        <v>0</v>
      </c>
      <c r="D62" s="75">
        <v>0</v>
      </c>
      <c r="E62" s="75">
        <f t="shared" ref="E62:E67" si="15">SUM(C62:D62)</f>
        <v>0</v>
      </c>
      <c r="F62" s="75">
        <f t="shared" ref="F62:F67" si="16">B62-E62</f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4.25">
      <c r="A63" s="74" t="s">
        <v>71</v>
      </c>
      <c r="B63" s="75">
        <f>VLOOKUP(A63,'Overview Budget'!A:M,4,FALSE)</f>
        <v>0</v>
      </c>
      <c r="C63" s="75">
        <v>0</v>
      </c>
      <c r="D63" s="75">
        <v>0</v>
      </c>
      <c r="E63" s="75">
        <f t="shared" si="15"/>
        <v>0</v>
      </c>
      <c r="F63" s="75">
        <f t="shared" si="16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4.25">
      <c r="A64" s="74" t="s">
        <v>72</v>
      </c>
      <c r="B64" s="75">
        <f>VLOOKUP(A64,'Overview Budget'!A:M,4,FALSE)</f>
        <v>0</v>
      </c>
      <c r="C64" s="75">
        <v>0</v>
      </c>
      <c r="D64" s="75">
        <v>0</v>
      </c>
      <c r="E64" s="75">
        <f t="shared" si="15"/>
        <v>0</v>
      </c>
      <c r="F64" s="75">
        <f t="shared" si="16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4.25">
      <c r="A65" s="74" t="s">
        <v>73</v>
      </c>
      <c r="B65" s="75">
        <f>VLOOKUP(A65,'Overview Budget'!A:M,4,FALSE)</f>
        <v>0</v>
      </c>
      <c r="C65" s="75">
        <v>0</v>
      </c>
      <c r="D65" s="75">
        <v>0</v>
      </c>
      <c r="E65" s="75">
        <f t="shared" si="15"/>
        <v>0</v>
      </c>
      <c r="F65" s="75">
        <f t="shared" si="16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4.25">
      <c r="A66" s="74" t="s">
        <v>74</v>
      </c>
      <c r="B66" s="75">
        <f>VLOOKUP(A66,'Overview Budget'!A:M,4,FALSE)</f>
        <v>0</v>
      </c>
      <c r="C66" s="75">
        <v>0</v>
      </c>
      <c r="D66" s="75">
        <v>0</v>
      </c>
      <c r="E66" s="75">
        <f t="shared" si="15"/>
        <v>0</v>
      </c>
      <c r="F66" s="75">
        <f t="shared" si="16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 thickBot="1">
      <c r="A67" s="74" t="s">
        <v>75</v>
      </c>
      <c r="B67" s="75">
        <f>VLOOKUP(A67,'Overview Budget'!A:M,4,FALSE)</f>
        <v>0</v>
      </c>
      <c r="C67" s="75">
        <v>0</v>
      </c>
      <c r="D67" s="75">
        <v>0</v>
      </c>
      <c r="E67" s="75">
        <f t="shared" si="15"/>
        <v>0</v>
      </c>
      <c r="F67" s="75">
        <f t="shared" si="16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 thickTop="1">
      <c r="A68" s="87" t="str">
        <f>"Total "&amp;A61</f>
        <v>Total INSURANCE</v>
      </c>
      <c r="B68" s="88">
        <f>SUM(B62:B67)</f>
        <v>0</v>
      </c>
      <c r="C68" s="88"/>
      <c r="D68" s="88"/>
      <c r="E68" s="88"/>
      <c r="F68" s="8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4.25">
      <c r="A69" s="73"/>
      <c r="B69" s="24"/>
      <c r="C69" s="24"/>
      <c r="D69" s="24"/>
      <c r="E69" s="24"/>
      <c r="F69" s="2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4.25">
      <c r="A70" s="121" t="s">
        <v>76</v>
      </c>
      <c r="B70" s="106"/>
      <c r="C70" s="106"/>
      <c r="D70" s="106"/>
      <c r="E70" s="106"/>
      <c r="F70" s="10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4.25">
      <c r="A71" s="74" t="s">
        <v>77</v>
      </c>
      <c r="B71" s="75">
        <f>VLOOKUP(A71,'Overview Budget'!A:M,4,FALSE)</f>
        <v>0</v>
      </c>
      <c r="C71" s="75">
        <v>0</v>
      </c>
      <c r="D71" s="75">
        <v>0</v>
      </c>
      <c r="E71" s="75">
        <f t="shared" ref="E71:E75" si="17">SUM(C71:D71)</f>
        <v>0</v>
      </c>
      <c r="F71" s="75">
        <f t="shared" ref="F71:F75" si="18">B71-E71</f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4.25">
      <c r="A72" s="74" t="s">
        <v>78</v>
      </c>
      <c r="B72" s="75">
        <f>VLOOKUP(A72,'Overview Budget'!A:M,4,FALSE)</f>
        <v>0</v>
      </c>
      <c r="C72" s="75">
        <v>0</v>
      </c>
      <c r="D72" s="75">
        <v>0</v>
      </c>
      <c r="E72" s="75">
        <f t="shared" si="17"/>
        <v>0</v>
      </c>
      <c r="F72" s="75">
        <f t="shared" si="18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4.25">
      <c r="A73" s="74" t="s">
        <v>79</v>
      </c>
      <c r="B73" s="75">
        <f>VLOOKUP(A73,'Overview Budget'!A:M,4,FALSE)</f>
        <v>0</v>
      </c>
      <c r="C73" s="75">
        <v>0</v>
      </c>
      <c r="D73" s="75">
        <v>0</v>
      </c>
      <c r="E73" s="75">
        <f t="shared" si="17"/>
        <v>0</v>
      </c>
      <c r="F73" s="75">
        <f t="shared" si="18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4.25">
      <c r="A74" s="74" t="s">
        <v>80</v>
      </c>
      <c r="B74" s="75">
        <f>VLOOKUP(A74,'Overview Budget'!A:M,4,FALSE)</f>
        <v>0</v>
      </c>
      <c r="C74" s="75">
        <v>0</v>
      </c>
      <c r="D74" s="75">
        <v>0</v>
      </c>
      <c r="E74" s="75">
        <f t="shared" si="17"/>
        <v>0</v>
      </c>
      <c r="F74" s="75">
        <f t="shared" si="18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 thickBot="1">
      <c r="A75" s="74" t="s">
        <v>81</v>
      </c>
      <c r="B75" s="75">
        <f>VLOOKUP(A75,'Overview Budget'!A:M,4,FALSE)</f>
        <v>0</v>
      </c>
      <c r="C75" s="75">
        <v>0</v>
      </c>
      <c r="D75" s="75">
        <v>0</v>
      </c>
      <c r="E75" s="75">
        <f t="shared" si="17"/>
        <v>0</v>
      </c>
      <c r="F75" s="75">
        <f t="shared" si="18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 thickTop="1">
      <c r="A76" s="87" t="str">
        <f>"Total "&amp;A70</f>
        <v>Total EDUCATION</v>
      </c>
      <c r="B76" s="88">
        <f>SUM(B71:B75)</f>
        <v>0</v>
      </c>
      <c r="C76" s="88"/>
      <c r="D76" s="88"/>
      <c r="E76" s="88"/>
      <c r="F76" s="8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4.25">
      <c r="A77" s="73"/>
      <c r="B77" s="24"/>
      <c r="C77" s="24"/>
      <c r="D77" s="24"/>
      <c r="E77" s="24"/>
      <c r="F77" s="2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4.25">
      <c r="A78" s="121" t="s">
        <v>82</v>
      </c>
      <c r="B78" s="106"/>
      <c r="C78" s="106"/>
      <c r="D78" s="106"/>
      <c r="E78" s="106"/>
      <c r="F78" s="10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4.25">
      <c r="A79" s="74" t="s">
        <v>84</v>
      </c>
      <c r="B79" s="75">
        <f>VLOOKUP(A79,'Overview Budget'!A:N,4,FALSE)</f>
        <v>0</v>
      </c>
      <c r="C79" s="75">
        <v>0</v>
      </c>
      <c r="D79" s="75">
        <v>0</v>
      </c>
      <c r="E79" s="75">
        <f t="shared" ref="E79:E82" si="19">SUM(C79:D79)</f>
        <v>0</v>
      </c>
      <c r="F79" s="75">
        <f t="shared" ref="F79:F82" si="20">B79-E79</f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4.25">
      <c r="A80" s="74" t="s">
        <v>85</v>
      </c>
      <c r="B80" s="75">
        <f>VLOOKUP(A80,'Overview Budget'!A:N,4,FALSE)</f>
        <v>0</v>
      </c>
      <c r="C80" s="75">
        <v>0</v>
      </c>
      <c r="D80" s="75">
        <v>0</v>
      </c>
      <c r="E80" s="75">
        <f t="shared" si="19"/>
        <v>0</v>
      </c>
      <c r="F80" s="75">
        <f t="shared" si="2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4.25">
      <c r="A81" s="74" t="s">
        <v>86</v>
      </c>
      <c r="B81" s="75">
        <f>VLOOKUP(A81,'Overview Budget'!A:N,4,FALSE)</f>
        <v>0</v>
      </c>
      <c r="C81" s="75">
        <v>0</v>
      </c>
      <c r="D81" s="75">
        <v>0</v>
      </c>
      <c r="E81" s="75">
        <f t="shared" si="19"/>
        <v>0</v>
      </c>
      <c r="F81" s="75">
        <f t="shared" si="2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" thickBot="1">
      <c r="A82" s="74" t="s">
        <v>87</v>
      </c>
      <c r="B82" s="75">
        <f>VLOOKUP(A82,'Overview Budget'!A:N,4,FALSE)</f>
        <v>0</v>
      </c>
      <c r="C82" s="75">
        <v>0</v>
      </c>
      <c r="D82" s="75">
        <v>0</v>
      </c>
      <c r="E82" s="75">
        <f t="shared" si="19"/>
        <v>0</v>
      </c>
      <c r="F82" s="75">
        <f t="shared" si="2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" thickTop="1">
      <c r="A83" s="87" t="str">
        <f>"Total "&amp;A78</f>
        <v>Total CHARITY/GIFTS</v>
      </c>
      <c r="B83" s="88">
        <f>SUM(B79:B82)</f>
        <v>0</v>
      </c>
      <c r="C83" s="88"/>
      <c r="D83" s="88"/>
      <c r="E83" s="88">
        <f>SUM(E79:E82)</f>
        <v>0</v>
      </c>
      <c r="F83" s="8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4.25">
      <c r="A84" s="73"/>
      <c r="B84" s="24"/>
      <c r="C84" s="24"/>
      <c r="D84" s="24"/>
      <c r="E84" s="24"/>
      <c r="F84" s="2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4.25">
      <c r="A85" s="121" t="s">
        <v>88</v>
      </c>
      <c r="B85" s="106"/>
      <c r="C85" s="106"/>
      <c r="D85" s="106"/>
      <c r="E85" s="106"/>
      <c r="F85" s="10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4.25">
      <c r="A86" s="74" t="s">
        <v>90</v>
      </c>
      <c r="B86" s="75">
        <f>VLOOKUP(A86,'Overview Budget'!A:N,4,FALSE)</f>
        <v>0</v>
      </c>
      <c r="C86" s="75">
        <v>0</v>
      </c>
      <c r="D86" s="75">
        <v>0</v>
      </c>
      <c r="E86" s="75">
        <f t="shared" ref="E86:E96" si="21">SUM(C86:D86)</f>
        <v>0</v>
      </c>
      <c r="F86" s="75">
        <f t="shared" ref="F86:F96" si="22">B86-E86</f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4.25">
      <c r="A87" s="74" t="s">
        <v>91</v>
      </c>
      <c r="B87" s="75">
        <f>VLOOKUP(A87,'Overview Budget'!A:N,4,FALSE)</f>
        <v>0</v>
      </c>
      <c r="C87" s="75">
        <v>0</v>
      </c>
      <c r="D87" s="75">
        <v>0</v>
      </c>
      <c r="E87" s="75">
        <f t="shared" si="21"/>
        <v>0</v>
      </c>
      <c r="F87" s="75">
        <f t="shared" si="22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4.25">
      <c r="A88" s="74" t="s">
        <v>92</v>
      </c>
      <c r="B88" s="75">
        <f>VLOOKUP(A88,'Overview Budget'!A:N,4,FALSE)</f>
        <v>0</v>
      </c>
      <c r="C88" s="75">
        <v>0</v>
      </c>
      <c r="D88" s="75">
        <v>0</v>
      </c>
      <c r="E88" s="75">
        <f t="shared" si="21"/>
        <v>0</v>
      </c>
      <c r="F88" s="75">
        <f t="shared" si="22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4.25">
      <c r="A89" s="74" t="s">
        <v>93</v>
      </c>
      <c r="B89" s="75">
        <f>VLOOKUP(A89,'Overview Budget'!A:N,4,FALSE)</f>
        <v>0</v>
      </c>
      <c r="C89" s="75">
        <v>0</v>
      </c>
      <c r="D89" s="75">
        <v>0</v>
      </c>
      <c r="E89" s="75">
        <f t="shared" si="21"/>
        <v>0</v>
      </c>
      <c r="F89" s="75">
        <f t="shared" si="22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4.25">
      <c r="A90" s="74" t="s">
        <v>94</v>
      </c>
      <c r="B90" s="75">
        <f>VLOOKUP(A90,'Overview Budget'!A:N,4,FALSE)</f>
        <v>0</v>
      </c>
      <c r="C90" s="75">
        <v>0</v>
      </c>
      <c r="D90" s="75">
        <v>0</v>
      </c>
      <c r="E90" s="75">
        <f t="shared" si="21"/>
        <v>0</v>
      </c>
      <c r="F90" s="75">
        <f t="shared" si="22"/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4.25">
      <c r="A91" s="74" t="s">
        <v>95</v>
      </c>
      <c r="B91" s="75">
        <f>VLOOKUP(A91,'Overview Budget'!A:N,4,FALSE)</f>
        <v>0</v>
      </c>
      <c r="C91" s="75">
        <v>0</v>
      </c>
      <c r="D91" s="75">
        <v>0</v>
      </c>
      <c r="E91" s="75">
        <f t="shared" si="21"/>
        <v>0</v>
      </c>
      <c r="F91" s="75">
        <f t="shared" si="22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4.25">
      <c r="A92" s="74" t="s">
        <v>96</v>
      </c>
      <c r="B92" s="75">
        <f>VLOOKUP(A92,'Overview Budget'!A:N,4,FALSE)</f>
        <v>0</v>
      </c>
      <c r="C92" s="75">
        <v>0</v>
      </c>
      <c r="D92" s="75">
        <v>0</v>
      </c>
      <c r="E92" s="75">
        <f t="shared" si="21"/>
        <v>0</v>
      </c>
      <c r="F92" s="75">
        <f t="shared" si="22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4.25">
      <c r="A93" s="74" t="s">
        <v>97</v>
      </c>
      <c r="B93" s="75">
        <f>VLOOKUP(A93,'Overview Budget'!A:N,4,FALSE)</f>
        <v>0</v>
      </c>
      <c r="C93" s="75">
        <v>0</v>
      </c>
      <c r="D93" s="75">
        <v>0</v>
      </c>
      <c r="E93" s="75">
        <f t="shared" si="21"/>
        <v>0</v>
      </c>
      <c r="F93" s="75">
        <f t="shared" si="22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4.25">
      <c r="A94" s="74" t="s">
        <v>98</v>
      </c>
      <c r="B94" s="75">
        <f>VLOOKUP(A94,'Overview Budget'!A:N,4,FALSE)</f>
        <v>0</v>
      </c>
      <c r="C94" s="75">
        <v>0</v>
      </c>
      <c r="D94" s="75">
        <v>0</v>
      </c>
      <c r="E94" s="75">
        <f t="shared" si="21"/>
        <v>0</v>
      </c>
      <c r="F94" s="75">
        <f t="shared" si="22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4.25">
      <c r="A95" s="74" t="s">
        <v>99</v>
      </c>
      <c r="B95" s="75">
        <f>VLOOKUP(A95,'Overview Budget'!A:N,4,FALSE)</f>
        <v>0</v>
      </c>
      <c r="C95" s="75">
        <v>0</v>
      </c>
      <c r="D95" s="75">
        <v>0</v>
      </c>
      <c r="E95" s="75">
        <f t="shared" si="21"/>
        <v>0</v>
      </c>
      <c r="F95" s="75">
        <f t="shared" si="22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" thickBot="1">
      <c r="A96" s="74" t="s">
        <v>100</v>
      </c>
      <c r="B96" s="75">
        <f>VLOOKUP(A96,'Overview Budget'!A:N,4,FALSE)</f>
        <v>0</v>
      </c>
      <c r="C96" s="75">
        <v>0</v>
      </c>
      <c r="D96" s="75">
        <v>0</v>
      </c>
      <c r="E96" s="75">
        <f t="shared" si="21"/>
        <v>0</v>
      </c>
      <c r="F96" s="75">
        <f t="shared" si="22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" thickTop="1">
      <c r="A97" s="87" t="str">
        <f>"Total "&amp;A85</f>
        <v>Total SAVINGS</v>
      </c>
      <c r="B97" s="88">
        <f>SUM(B86:B96)</f>
        <v>0</v>
      </c>
      <c r="C97" s="88"/>
      <c r="D97" s="88"/>
      <c r="E97" s="88">
        <f>SUM(E86:E96)</f>
        <v>0</v>
      </c>
      <c r="F97" s="88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4.25">
      <c r="A98" s="73"/>
      <c r="B98" s="24"/>
      <c r="C98" s="24"/>
      <c r="D98" s="24"/>
      <c r="E98" s="24"/>
      <c r="F98" s="2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4.25">
      <c r="A99" s="105" t="s">
        <v>101</v>
      </c>
      <c r="B99" s="106"/>
      <c r="C99" s="108"/>
      <c r="D99" s="108"/>
      <c r="E99" s="107"/>
      <c r="F99" s="108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4.25">
      <c r="A100" s="90" t="s">
        <v>102</v>
      </c>
      <c r="B100" s="92">
        <f>VLOOKUP(A100,'Overview Budget'!A:N,4,FALSE)</f>
        <v>0</v>
      </c>
      <c r="C100" s="97">
        <v>0</v>
      </c>
      <c r="D100" s="98">
        <v>0</v>
      </c>
      <c r="E100" s="94">
        <f t="shared" ref="E100:E102" si="23">SUM(C100:D100)</f>
        <v>0</v>
      </c>
      <c r="F100" s="99">
        <f t="shared" ref="F100:F102" si="24">B100-E100</f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4.25">
      <c r="A101" s="76" t="s">
        <v>103</v>
      </c>
      <c r="B101" s="92">
        <f>VLOOKUP(A101,'Overview Budget'!A:N,4,FALSE)+B95</f>
        <v>0</v>
      </c>
      <c r="C101" s="97">
        <v>0</v>
      </c>
      <c r="D101" s="98">
        <v>0</v>
      </c>
      <c r="E101" s="98">
        <f t="shared" si="23"/>
        <v>0</v>
      </c>
      <c r="F101" s="99">
        <f t="shared" si="24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" thickBot="1">
      <c r="A102" s="120" t="s">
        <v>104</v>
      </c>
      <c r="B102" s="75">
        <f>VLOOKUP(A102,'Overview Budget'!A:N,4,FALSE)+B96</f>
        <v>0</v>
      </c>
      <c r="C102" s="100">
        <v>0</v>
      </c>
      <c r="D102" s="101">
        <v>0</v>
      </c>
      <c r="E102" s="109">
        <f t="shared" si="23"/>
        <v>0</v>
      </c>
      <c r="F102" s="110">
        <f t="shared" si="24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" thickTop="1">
      <c r="A103" s="87" t="str">
        <f>"Total "&amp;A99</f>
        <v>Total ENTERTAINMENT</v>
      </c>
      <c r="B103" s="88">
        <f>SUM(B100:B102)</f>
        <v>0</v>
      </c>
      <c r="C103" s="88"/>
      <c r="D103" s="88"/>
      <c r="E103" s="88">
        <f>SUM(E100:E102)</f>
        <v>0</v>
      </c>
      <c r="F103" s="88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19" t="s">
        <v>104</v>
      </c>
      <c r="B104" s="9">
        <f>VLOOKUP(A104,'Overview Budget'!A:N,10,FALSE)</f>
        <v>0</v>
      </c>
      <c r="C104" s="20">
        <v>0</v>
      </c>
      <c r="D104" s="10">
        <v>0</v>
      </c>
      <c r="E104" s="3">
        <f t="shared" ref="E102:E104" si="25">SUM(C104:D104)</f>
        <v>0</v>
      </c>
      <c r="F104" s="4">
        <f t="shared" ref="F102:F104" si="26">B104-E104</f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>
      <c r="A105" s="5" t="str">
        <f>"Total "&amp;A101</f>
        <v xml:space="preserve">Total Guy's Discretionary </v>
      </c>
      <c r="B105" s="6">
        <f>SUM(B102:B104)</f>
        <v>0</v>
      </c>
      <c r="C105" s="8"/>
      <c r="D105" s="8"/>
      <c r="E105" s="6">
        <f>SUM(E102:E104)</f>
        <v>0</v>
      </c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38.25">
      <c r="A107" s="12" t="s">
        <v>111</v>
      </c>
      <c r="B107" s="13" t="s">
        <v>112</v>
      </c>
      <c r="C107" s="13" t="s">
        <v>113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>
      <c r="A108" s="14"/>
      <c r="B108" s="14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14"/>
      <c r="B109" s="14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>
      <c r="A110" s="14"/>
      <c r="B110" s="14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>
      <c r="A111" s="14"/>
      <c r="B111" s="14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>
      <c r="A112" s="14"/>
      <c r="B112" s="14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>
      <c r="A113" s="14"/>
      <c r="B113" s="14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25.5">
      <c r="A114" s="13" t="s">
        <v>114</v>
      </c>
      <c r="B114" s="13" t="s">
        <v>112</v>
      </c>
      <c r="C114" s="13" t="s">
        <v>115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>
      <c r="A115" s="15"/>
      <c r="B115" s="1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>
      <c r="A116" s="15"/>
      <c r="B116" s="1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>
      <c r="A117" s="15"/>
      <c r="B117" s="1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>
      <c r="A118" s="15"/>
      <c r="B118" s="1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>
      <c r="A119" s="15"/>
      <c r="B119" s="1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>
      <c r="A120" s="15"/>
      <c r="B120" s="1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>
      <c r="A121" s="15"/>
      <c r="B121" s="1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>
      <c r="A122" s="15"/>
      <c r="B122" s="1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>
      <c r="A123" s="17"/>
      <c r="B123" s="1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>
      <c r="A124" s="2"/>
      <c r="B124" s="1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>
      <c r="A125" s="2"/>
      <c r="B125" s="1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>
      <c r="A126" s="2"/>
      <c r="B126" s="1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>
      <c r="A127" s="2"/>
      <c r="B127" s="1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>
      <c r="A128" s="2"/>
      <c r="B128" s="1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>
      <c r="A129" s="2"/>
      <c r="B129" s="1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>
      <c r="A130" s="2"/>
      <c r="B130" s="1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>
      <c r="A131" s="2"/>
      <c r="B131" s="1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>
      <c r="A132" s="2"/>
      <c r="B132" s="1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>
      <c r="A133" s="2"/>
      <c r="B133" s="1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>
      <c r="A134" s="2"/>
      <c r="B134" s="1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</sheetData>
  <conditionalFormatting sqref="F104">
    <cfRule type="cellIs" dxfId="77" priority="7" operator="greaterThan">
      <formula>0</formula>
    </cfRule>
  </conditionalFormatting>
  <conditionalFormatting sqref="F104">
    <cfRule type="cellIs" dxfId="70" priority="14" operator="lessThan">
      <formula>0</formula>
    </cfRule>
  </conditionalFormatting>
  <conditionalFormatting sqref="F104">
    <cfRule type="cellIs" dxfId="63" priority="21" operator="equal">
      <formula>0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T134"/>
  <sheetViews>
    <sheetView workbookViewId="0">
      <pane ySplit="2" topLeftCell="A3" activePane="bottomLeft" state="frozen"/>
      <selection pane="bottomLeft" activeCell="G13" sqref="G13"/>
    </sheetView>
  </sheetViews>
  <sheetFormatPr defaultColWidth="12.5703125" defaultRowHeight="12.75" customHeight="1"/>
  <cols>
    <col min="1" max="1" width="47" customWidth="1"/>
    <col min="2" max="2" width="8" bestFit="1" customWidth="1"/>
    <col min="3" max="4" width="12.28515625" bestFit="1" customWidth="1"/>
    <col min="5" max="5" width="9" customWidth="1"/>
    <col min="6" max="6" width="16" customWidth="1"/>
    <col min="7" max="7" width="58.28515625" customWidth="1"/>
    <col min="8" max="8" width="24.85546875" customWidth="1"/>
    <col min="9" max="20" width="15.140625" customWidth="1"/>
  </cols>
  <sheetData>
    <row r="1" spans="1:20" ht="22.5">
      <c r="A1" s="102" t="s">
        <v>126</v>
      </c>
      <c r="B1" s="114" t="s">
        <v>106</v>
      </c>
      <c r="C1" s="114" t="s">
        <v>107</v>
      </c>
      <c r="D1" s="114" t="s">
        <v>108</v>
      </c>
      <c r="E1" s="114" t="s">
        <v>109</v>
      </c>
      <c r="F1" s="114" t="s">
        <v>110</v>
      </c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2.5">
      <c r="A2" s="115"/>
      <c r="B2" s="116"/>
      <c r="C2" s="116"/>
      <c r="D2" s="116"/>
      <c r="E2" s="116"/>
      <c r="F2" s="1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9.5" customHeight="1">
      <c r="A3" s="121" t="s">
        <v>25</v>
      </c>
      <c r="B3" s="106"/>
      <c r="C3" s="106"/>
      <c r="D3" s="106"/>
      <c r="E3" s="106"/>
      <c r="F3" s="10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25">
      <c r="A4" s="74" t="s">
        <v>26</v>
      </c>
      <c r="B4" s="75">
        <f>VLOOKUP(A4,'Overview Budget'!A:N,4,FALSE)</f>
        <v>0</v>
      </c>
      <c r="C4" s="75">
        <v>0</v>
      </c>
      <c r="D4" s="75">
        <v>0</v>
      </c>
      <c r="E4" s="75">
        <f t="shared" ref="E4:E10" si="0">SUM(C4:D4)</f>
        <v>0</v>
      </c>
      <c r="F4" s="75">
        <f t="shared" ref="F4:F10" si="1">B4-E4</f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s="74" t="s">
        <v>27</v>
      </c>
      <c r="B5" s="75">
        <f>VLOOKUP(A5,'Overview Budget'!A:N,4,FALSE)</f>
        <v>0</v>
      </c>
      <c r="C5" s="75">
        <v>0</v>
      </c>
      <c r="D5" s="75">
        <v>0</v>
      </c>
      <c r="E5" s="75">
        <f t="shared" si="0"/>
        <v>0</v>
      </c>
      <c r="F5" s="75">
        <f t="shared" si="1"/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4.25">
      <c r="A6" s="74" t="s">
        <v>28</v>
      </c>
      <c r="B6" s="75">
        <f>VLOOKUP(A6,'Overview Budget'!A:N,4,FALSE)</f>
        <v>0</v>
      </c>
      <c r="C6" s="75">
        <v>0</v>
      </c>
      <c r="D6" s="75">
        <v>0</v>
      </c>
      <c r="E6" s="75">
        <f t="shared" si="0"/>
        <v>0</v>
      </c>
      <c r="F6" s="75">
        <f t="shared" si="1"/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25">
      <c r="A7" s="74" t="s">
        <v>29</v>
      </c>
      <c r="B7" s="75">
        <f>VLOOKUP(A7,'Overview Budget'!A:N,4,FALSE)</f>
        <v>0</v>
      </c>
      <c r="C7" s="75">
        <v>0</v>
      </c>
      <c r="D7" s="75">
        <v>0</v>
      </c>
      <c r="E7" s="75">
        <f t="shared" si="0"/>
        <v>0</v>
      </c>
      <c r="F7" s="75">
        <f t="shared" si="1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4.25">
      <c r="A8" s="74" t="s">
        <v>30</v>
      </c>
      <c r="B8" s="75">
        <f>VLOOKUP(A8,'Overview Budget'!A:N,4,FALSE)</f>
        <v>0</v>
      </c>
      <c r="C8" s="75">
        <v>0</v>
      </c>
      <c r="D8" s="75">
        <v>0</v>
      </c>
      <c r="E8" s="75">
        <f t="shared" si="0"/>
        <v>0</v>
      </c>
      <c r="F8" s="75">
        <f t="shared" si="1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25">
      <c r="A9" s="74" t="s">
        <v>31</v>
      </c>
      <c r="B9" s="75">
        <f>VLOOKUP(A9,'Overview Budget'!A:N,4,FALSE)</f>
        <v>0</v>
      </c>
      <c r="C9" s="75">
        <v>0</v>
      </c>
      <c r="D9" s="75">
        <v>0</v>
      </c>
      <c r="E9" s="75">
        <f t="shared" si="0"/>
        <v>0</v>
      </c>
      <c r="F9" s="75">
        <f t="shared" si="1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 thickBot="1">
      <c r="A10" s="74" t="s">
        <v>32</v>
      </c>
      <c r="B10" s="75">
        <f>VLOOKUP(A10,'Overview Budget'!A:N,4,FALSE)</f>
        <v>0</v>
      </c>
      <c r="C10" s="75">
        <v>0</v>
      </c>
      <c r="D10" s="75">
        <v>0</v>
      </c>
      <c r="E10" s="75">
        <f t="shared" si="0"/>
        <v>0</v>
      </c>
      <c r="F10" s="75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 thickTop="1">
      <c r="A11" s="87" t="str">
        <f>"Total "&amp;A3</f>
        <v>Total FIXED EXPENSES</v>
      </c>
      <c r="B11" s="88">
        <f>SUM(B4:B10)</f>
        <v>0</v>
      </c>
      <c r="C11" s="88">
        <f t="shared" ref="C11:F11" si="2">SUM(C4:C10)</f>
        <v>0</v>
      </c>
      <c r="D11" s="88">
        <f t="shared" si="2"/>
        <v>0</v>
      </c>
      <c r="E11" s="88">
        <f t="shared" si="2"/>
        <v>0</v>
      </c>
      <c r="F11" s="89">
        <f t="shared" si="2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4.25">
      <c r="A12" s="73"/>
      <c r="B12" s="24"/>
      <c r="C12" s="24"/>
      <c r="D12" s="24"/>
      <c r="E12" s="24"/>
      <c r="F12" s="2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4.25">
      <c r="A13" s="121" t="s">
        <v>33</v>
      </c>
      <c r="B13" s="106"/>
      <c r="C13" s="106"/>
      <c r="D13" s="106"/>
      <c r="E13" s="106"/>
      <c r="F13" s="10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4.25">
      <c r="A14" s="74" t="s">
        <v>34</v>
      </c>
      <c r="B14" s="75">
        <f>VLOOKUP(A14,'Overview Budget'!A:N,4,FALSE)</f>
        <v>0</v>
      </c>
      <c r="C14" s="75">
        <v>0</v>
      </c>
      <c r="D14" s="75">
        <v>0</v>
      </c>
      <c r="E14" s="75">
        <f t="shared" ref="E14:E18" si="3">SUM(C14:D14)</f>
        <v>0</v>
      </c>
      <c r="F14" s="75">
        <f t="shared" ref="F14:F21" si="4">B14-E14</f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4.25">
      <c r="A15" s="74" t="s">
        <v>35</v>
      </c>
      <c r="B15" s="75">
        <f>VLOOKUP(A15,'Overview Budget'!A:N,4,FALSE)</f>
        <v>0</v>
      </c>
      <c r="C15" s="75">
        <v>0</v>
      </c>
      <c r="D15" s="75">
        <v>0</v>
      </c>
      <c r="E15" s="75">
        <f t="shared" si="3"/>
        <v>0</v>
      </c>
      <c r="F15" s="75">
        <f t="shared" si="4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4.25">
      <c r="A16" s="74" t="s">
        <v>36</v>
      </c>
      <c r="B16" s="75">
        <f>VLOOKUP(A16,'Overview Budget'!A:N,4,FALSE)</f>
        <v>0</v>
      </c>
      <c r="C16" s="75">
        <v>0</v>
      </c>
      <c r="D16" s="75">
        <v>0</v>
      </c>
      <c r="E16" s="75">
        <f t="shared" si="3"/>
        <v>0</v>
      </c>
      <c r="F16" s="75">
        <f t="shared" si="4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4.25">
      <c r="A17" s="74" t="s">
        <v>37</v>
      </c>
      <c r="B17" s="75">
        <f>VLOOKUP(A17,'Overview Budget'!A:N,4,FALSE)</f>
        <v>0</v>
      </c>
      <c r="C17" s="75">
        <v>0</v>
      </c>
      <c r="D17" s="75">
        <v>0</v>
      </c>
      <c r="E17" s="75">
        <f t="shared" si="3"/>
        <v>0</v>
      </c>
      <c r="F17" s="75">
        <f t="shared" si="4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4.25">
      <c r="A18" s="74" t="s">
        <v>38</v>
      </c>
      <c r="B18" s="75">
        <f>VLOOKUP(A18,'Overview Budget'!A:N,4,FALSE)</f>
        <v>0</v>
      </c>
      <c r="C18" s="75">
        <v>0</v>
      </c>
      <c r="D18" s="75">
        <v>0</v>
      </c>
      <c r="E18" s="75">
        <f t="shared" si="3"/>
        <v>0</v>
      </c>
      <c r="F18" s="75">
        <f t="shared" si="4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4.25">
      <c r="A19" s="74" t="s">
        <v>39</v>
      </c>
      <c r="B19" s="75">
        <f>VLOOKUP(A19,'Overview Budget'!A:N,4,FALSE)</f>
        <v>0</v>
      </c>
      <c r="C19" s="75">
        <v>0</v>
      </c>
      <c r="D19" s="75">
        <v>0</v>
      </c>
      <c r="E19" s="75">
        <v>0</v>
      </c>
      <c r="F19" s="75">
        <f t="shared" si="4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4.25">
      <c r="A20" s="74" t="s">
        <v>40</v>
      </c>
      <c r="B20" s="75">
        <f>VLOOKUP(A20,'Overview Budget'!A:N,4,FALSE)</f>
        <v>0</v>
      </c>
      <c r="C20" s="75">
        <v>0</v>
      </c>
      <c r="D20" s="75">
        <v>0</v>
      </c>
      <c r="E20" s="75">
        <v>0</v>
      </c>
      <c r="F20" s="75">
        <f t="shared" si="4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 thickBot="1">
      <c r="A21" s="74" t="s">
        <v>41</v>
      </c>
      <c r="B21" s="75">
        <f>VLOOKUP(A21,'Overview Budget'!A:N,4,FALSE)</f>
        <v>0</v>
      </c>
      <c r="C21" s="75">
        <v>0</v>
      </c>
      <c r="D21" s="75">
        <v>0</v>
      </c>
      <c r="E21" s="75">
        <v>0</v>
      </c>
      <c r="F21" s="75">
        <f t="shared" si="4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 thickTop="1">
      <c r="A22" s="87" t="str">
        <f>"Total "&amp;A13</f>
        <v>Total TEMPORARY EXPENSES</v>
      </c>
      <c r="B22" s="88">
        <f>SUM(B14:B21)</f>
        <v>0</v>
      </c>
      <c r="C22" s="88">
        <f t="shared" ref="C22:F22" si="5">SUM(C14:C21)</f>
        <v>0</v>
      </c>
      <c r="D22" s="88">
        <f t="shared" si="5"/>
        <v>0</v>
      </c>
      <c r="E22" s="88">
        <f t="shared" si="5"/>
        <v>0</v>
      </c>
      <c r="F22" s="89">
        <f t="shared" si="5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4.25">
      <c r="A24" s="121" t="s">
        <v>42</v>
      </c>
      <c r="B24" s="106"/>
      <c r="C24" s="106"/>
      <c r="D24" s="106"/>
      <c r="E24" s="106"/>
      <c r="F24" s="10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4.25">
      <c r="A25" s="74" t="s">
        <v>43</v>
      </c>
      <c r="B25" s="75">
        <f>VLOOKUP(A25,'Overview Budget'!A:N,4,FALSE)</f>
        <v>0</v>
      </c>
      <c r="C25" s="75">
        <v>0</v>
      </c>
      <c r="D25" s="75">
        <v>0</v>
      </c>
      <c r="E25" s="75">
        <f t="shared" ref="E25:E33" si="6">SUM(C25:D25)</f>
        <v>0</v>
      </c>
      <c r="F25" s="75">
        <f t="shared" ref="F25:F33" si="7">B25-E25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4.25">
      <c r="A26" s="74" t="s">
        <v>44</v>
      </c>
      <c r="B26" s="75">
        <f>VLOOKUP(A26,'Overview Budget'!A:N,4,FALSE)</f>
        <v>0</v>
      </c>
      <c r="C26" s="75">
        <v>0</v>
      </c>
      <c r="D26" s="75">
        <v>0</v>
      </c>
      <c r="E26" s="75">
        <f t="shared" si="6"/>
        <v>0</v>
      </c>
      <c r="F26" s="75">
        <f t="shared" si="7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25">
      <c r="A27" s="74" t="s">
        <v>45</v>
      </c>
      <c r="B27" s="75">
        <f>VLOOKUP(A27,'Overview Budget'!A:N,4,FALSE)</f>
        <v>0</v>
      </c>
      <c r="C27" s="75">
        <v>0</v>
      </c>
      <c r="D27" s="75">
        <v>0</v>
      </c>
      <c r="E27" s="75">
        <f t="shared" si="6"/>
        <v>0</v>
      </c>
      <c r="F27" s="75">
        <f t="shared" si="7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4.25">
      <c r="A28" s="74" t="s">
        <v>46</v>
      </c>
      <c r="B28" s="75">
        <f>VLOOKUP(A28,'Overview Budget'!A:N,4,FALSE)</f>
        <v>0</v>
      </c>
      <c r="C28" s="75">
        <v>0</v>
      </c>
      <c r="D28" s="75">
        <v>0</v>
      </c>
      <c r="E28" s="75">
        <f t="shared" si="6"/>
        <v>0</v>
      </c>
      <c r="F28" s="75">
        <f t="shared" si="7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4.25">
      <c r="A29" s="74" t="s">
        <v>47</v>
      </c>
      <c r="B29" s="75">
        <f>VLOOKUP(A29,'Overview Budget'!A:N,4,FALSE)</f>
        <v>0</v>
      </c>
      <c r="C29" s="75">
        <v>0</v>
      </c>
      <c r="D29" s="75">
        <v>0</v>
      </c>
      <c r="E29" s="75">
        <f t="shared" si="6"/>
        <v>0</v>
      </c>
      <c r="F29" s="75">
        <f t="shared" si="7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4.25">
      <c r="A30" s="74" t="s">
        <v>48</v>
      </c>
      <c r="B30" s="75">
        <f>VLOOKUP(A30,'Overview Budget'!A:N,4,FALSE)</f>
        <v>0</v>
      </c>
      <c r="C30" s="75">
        <v>0</v>
      </c>
      <c r="D30" s="75">
        <v>0</v>
      </c>
      <c r="E30" s="75">
        <f t="shared" si="6"/>
        <v>0</v>
      </c>
      <c r="F30" s="75">
        <f t="shared" si="7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4.25">
      <c r="A31" s="74" t="s">
        <v>40</v>
      </c>
      <c r="B31" s="75">
        <f>VLOOKUP(A31,'Overview Budget'!A:N,4,FALSE)</f>
        <v>0</v>
      </c>
      <c r="C31" s="75">
        <v>0</v>
      </c>
      <c r="D31" s="75">
        <v>0</v>
      </c>
      <c r="E31" s="75">
        <f t="shared" si="6"/>
        <v>0</v>
      </c>
      <c r="F31" s="75">
        <f t="shared" si="7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4.25">
      <c r="A32" s="74" t="s">
        <v>49</v>
      </c>
      <c r="B32" s="75">
        <f>VLOOKUP(A32,'Overview Budget'!A:N,4,FALSE)</f>
        <v>0</v>
      </c>
      <c r="C32" s="75">
        <v>0</v>
      </c>
      <c r="D32" s="75">
        <v>0</v>
      </c>
      <c r="E32" s="75">
        <f t="shared" si="6"/>
        <v>0</v>
      </c>
      <c r="F32" s="75">
        <f t="shared" si="7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 thickBot="1">
      <c r="A33" s="74" t="s">
        <v>50</v>
      </c>
      <c r="B33" s="75">
        <f>VLOOKUP(A33,'Overview Budget'!A:N,4,FALSE)</f>
        <v>0</v>
      </c>
      <c r="C33" s="75">
        <v>0</v>
      </c>
      <c r="D33" s="75">
        <v>0</v>
      </c>
      <c r="E33" s="75">
        <f t="shared" si="6"/>
        <v>0</v>
      </c>
      <c r="F33" s="75">
        <f t="shared" si="7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" thickTop="1">
      <c r="A34" s="87" t="str">
        <f>"Total "&amp;A24</f>
        <v>Total DAILY LIVING</v>
      </c>
      <c r="B34" s="88">
        <f t="shared" ref="B34:F34" si="8">SUM(B25:B33)</f>
        <v>0</v>
      </c>
      <c r="C34" s="88">
        <f t="shared" si="8"/>
        <v>0</v>
      </c>
      <c r="D34" s="88">
        <f t="shared" si="8"/>
        <v>0</v>
      </c>
      <c r="E34" s="88">
        <f t="shared" si="8"/>
        <v>0</v>
      </c>
      <c r="F34" s="89">
        <f t="shared" si="8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4.25">
      <c r="A35" s="73"/>
      <c r="B35" s="24"/>
      <c r="C35" s="24"/>
      <c r="D35" s="24"/>
      <c r="E35" s="24"/>
      <c r="F35" s="2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4.25">
      <c r="A36" s="121" t="s">
        <v>51</v>
      </c>
      <c r="B36" s="106"/>
      <c r="C36" s="106"/>
      <c r="D36" s="106"/>
      <c r="E36" s="106"/>
      <c r="F36" s="10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4.25">
      <c r="A37" s="74" t="s">
        <v>52</v>
      </c>
      <c r="B37" s="75">
        <f>VLOOKUP(A37,'Overview Budget'!A:N,4,FALSE)</f>
        <v>0</v>
      </c>
      <c r="C37" s="75">
        <v>0</v>
      </c>
      <c r="D37" s="75">
        <v>0</v>
      </c>
      <c r="E37" s="75">
        <f t="shared" ref="E37:E45" si="9">SUM(C37:D37)</f>
        <v>0</v>
      </c>
      <c r="F37" s="75">
        <f t="shared" ref="F37:F45" si="10">B37-E37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4.25">
      <c r="A38" s="74" t="s">
        <v>53</v>
      </c>
      <c r="B38" s="75">
        <f>VLOOKUP(A38,'Overview Budget'!A:N,4,FALSE)</f>
        <v>0</v>
      </c>
      <c r="C38" s="75">
        <v>0</v>
      </c>
      <c r="D38" s="75">
        <v>0</v>
      </c>
      <c r="E38" s="75">
        <f t="shared" si="9"/>
        <v>0</v>
      </c>
      <c r="F38" s="75">
        <f t="shared" si="1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4.25">
      <c r="A39" s="74" t="s">
        <v>57</v>
      </c>
      <c r="B39" s="75">
        <f>VLOOKUP(A39,'Overview Budget'!A:N,4,FALSE)</f>
        <v>0</v>
      </c>
      <c r="C39" s="75">
        <v>0</v>
      </c>
      <c r="D39" s="75">
        <v>0</v>
      </c>
      <c r="E39" s="75">
        <f t="shared" si="9"/>
        <v>0</v>
      </c>
      <c r="F39" s="75">
        <f t="shared" si="1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4.25">
      <c r="A40" s="74" t="s">
        <v>58</v>
      </c>
      <c r="B40" s="75">
        <f>VLOOKUP(A40,'Overview Budget'!A:N,4,FALSE)</f>
        <v>0</v>
      </c>
      <c r="C40" s="75">
        <v>0</v>
      </c>
      <c r="D40" s="75">
        <v>0</v>
      </c>
      <c r="E40" s="75">
        <f t="shared" si="9"/>
        <v>0</v>
      </c>
      <c r="F40" s="75">
        <f t="shared" si="1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4.25">
      <c r="A41" s="74" t="s">
        <v>59</v>
      </c>
      <c r="B41" s="75">
        <f>VLOOKUP(A41,'Overview Budget'!A:N,4,FALSE)</f>
        <v>0</v>
      </c>
      <c r="C41" s="75">
        <v>0</v>
      </c>
      <c r="D41" s="75">
        <v>0</v>
      </c>
      <c r="E41" s="75">
        <f t="shared" si="9"/>
        <v>0</v>
      </c>
      <c r="F41" s="75">
        <f t="shared" si="1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4.25">
      <c r="A42" s="74" t="s">
        <v>54</v>
      </c>
      <c r="B42" s="75">
        <f>VLOOKUP(A42,'Overview Budget'!A:N,4,FALSE)</f>
        <v>0</v>
      </c>
      <c r="C42" s="75">
        <v>0</v>
      </c>
      <c r="D42" s="75">
        <v>0</v>
      </c>
      <c r="E42" s="75">
        <f t="shared" si="9"/>
        <v>0</v>
      </c>
      <c r="F42" s="75">
        <f t="shared" si="1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4.25">
      <c r="A43" s="74" t="s">
        <v>55</v>
      </c>
      <c r="B43" s="75">
        <f>VLOOKUP(A43,'Overview Budget'!A:N,4,FALSE)</f>
        <v>0</v>
      </c>
      <c r="C43" s="75">
        <v>0</v>
      </c>
      <c r="D43" s="75">
        <v>0</v>
      </c>
      <c r="E43" s="75">
        <f t="shared" si="9"/>
        <v>0</v>
      </c>
      <c r="F43" s="75">
        <f t="shared" si="1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4.25">
      <c r="A44" s="74" t="s">
        <v>56</v>
      </c>
      <c r="B44" s="75">
        <f>VLOOKUP(A44,'Overview Budget'!A:N,4,FALSE)</f>
        <v>0</v>
      </c>
      <c r="C44" s="75">
        <v>0</v>
      </c>
      <c r="D44" s="75">
        <v>0</v>
      </c>
      <c r="E44" s="75">
        <f t="shared" si="9"/>
        <v>0</v>
      </c>
      <c r="F44" s="75">
        <f t="shared" si="1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 thickBot="1">
      <c r="A45" s="74" t="s">
        <v>24</v>
      </c>
      <c r="B45" s="75">
        <f>VLOOKUP(A45,'Overview Budget'!A:N,4,FALSE)</f>
        <v>0</v>
      </c>
      <c r="C45" s="75">
        <v>0</v>
      </c>
      <c r="D45" s="75">
        <v>0</v>
      </c>
      <c r="E45" s="75">
        <f t="shared" si="9"/>
        <v>0</v>
      </c>
      <c r="F45" s="75">
        <f t="shared" si="1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thickTop="1">
      <c r="A46" s="87" t="str">
        <f>"Total "&amp;A36</f>
        <v>Total CHILDREN</v>
      </c>
      <c r="B46" s="88">
        <f>SUM(B37:B45)</f>
        <v>0</v>
      </c>
      <c r="C46" s="88"/>
      <c r="D46" s="88"/>
      <c r="E46" s="88"/>
      <c r="F46" s="8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4.25">
      <c r="A47" s="73"/>
      <c r="B47" s="24"/>
      <c r="C47" s="24"/>
      <c r="D47" s="24"/>
      <c r="E47" s="24"/>
      <c r="F47" s="2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4.25">
      <c r="A48" s="121" t="s">
        <v>60</v>
      </c>
      <c r="B48" s="106"/>
      <c r="C48" s="106"/>
      <c r="D48" s="106"/>
      <c r="E48" s="106"/>
      <c r="F48" s="10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4.25">
      <c r="A49" s="74" t="s">
        <v>61</v>
      </c>
      <c r="B49" s="75">
        <f>VLOOKUP(A49,'Overview Budget'!A:N,4,FALSE)</f>
        <v>0</v>
      </c>
      <c r="C49" s="75">
        <v>0</v>
      </c>
      <c r="D49" s="75">
        <v>0</v>
      </c>
      <c r="E49" s="75">
        <f t="shared" ref="E49:E52" si="11">SUM(C49:D49)</f>
        <v>0</v>
      </c>
      <c r="F49" s="75">
        <f t="shared" ref="F49:F52" si="12">B49-E49</f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4.25">
      <c r="A50" s="74" t="s">
        <v>62</v>
      </c>
      <c r="B50" s="75">
        <f>VLOOKUP(A50,'Overview Budget'!A:N,4,FALSE)</f>
        <v>0</v>
      </c>
      <c r="C50" s="75">
        <v>0</v>
      </c>
      <c r="D50" s="75">
        <v>0</v>
      </c>
      <c r="E50" s="75">
        <f t="shared" si="11"/>
        <v>0</v>
      </c>
      <c r="F50" s="75">
        <f t="shared" si="12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4.25">
      <c r="A51" s="74" t="s">
        <v>63</v>
      </c>
      <c r="B51" s="75">
        <f>VLOOKUP(A51,'Overview Budget'!A:N,4,FALSE)</f>
        <v>0</v>
      </c>
      <c r="C51" s="75">
        <v>0</v>
      </c>
      <c r="D51" s="75">
        <v>0</v>
      </c>
      <c r="E51" s="75">
        <f t="shared" si="11"/>
        <v>0</v>
      </c>
      <c r="F51" s="75">
        <f t="shared" si="12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thickBot="1">
      <c r="A52" s="74" t="s">
        <v>64</v>
      </c>
      <c r="B52" s="75">
        <f>VLOOKUP(A52,'Overview Budget'!A:N,4,FALSE)</f>
        <v>0</v>
      </c>
      <c r="C52" s="75">
        <v>0</v>
      </c>
      <c r="D52" s="75">
        <v>0</v>
      </c>
      <c r="E52" s="75">
        <f t="shared" si="11"/>
        <v>0</v>
      </c>
      <c r="F52" s="75">
        <f t="shared" si="12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 thickTop="1">
      <c r="A53" s="87" t="str">
        <f>"Total "&amp;A48</f>
        <v>Total TRANSPORTATION</v>
      </c>
      <c r="B53" s="88">
        <f>SUM(B49:B52)</f>
        <v>0</v>
      </c>
      <c r="C53" s="88"/>
      <c r="D53" s="88"/>
      <c r="E53" s="88">
        <f>SUM(E49:E52)</f>
        <v>0</v>
      </c>
      <c r="F53" s="8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4.25">
      <c r="A54" s="73"/>
      <c r="B54" s="24"/>
      <c r="C54" s="24"/>
      <c r="D54" s="24"/>
      <c r="E54" s="24"/>
      <c r="F54" s="2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4.25">
      <c r="A55" s="121" t="s">
        <v>65</v>
      </c>
      <c r="B55" s="106"/>
      <c r="C55" s="106"/>
      <c r="D55" s="106"/>
      <c r="E55" s="106"/>
      <c r="F55" s="10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4.25">
      <c r="A56" s="74" t="s">
        <v>66</v>
      </c>
      <c r="B56" s="75">
        <f>VLOOKUP(A56,'Overview Budget'!A:N,4,FALSE)</f>
        <v>0</v>
      </c>
      <c r="C56" s="75">
        <v>0</v>
      </c>
      <c r="D56" s="75">
        <v>0</v>
      </c>
      <c r="E56" s="75">
        <f t="shared" ref="E56:E58" si="13">SUM(C56:D56)</f>
        <v>0</v>
      </c>
      <c r="F56" s="75">
        <f t="shared" ref="F56:F58" si="14">B56-E56</f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4.25">
      <c r="A57" s="74" t="s">
        <v>67</v>
      </c>
      <c r="B57" s="75">
        <f>VLOOKUP(A57,'Overview Budget'!A:N,4,FALSE)</f>
        <v>0</v>
      </c>
      <c r="C57" s="75">
        <v>0</v>
      </c>
      <c r="D57" s="75">
        <v>0</v>
      </c>
      <c r="E57" s="75">
        <f t="shared" si="13"/>
        <v>0</v>
      </c>
      <c r="F57" s="75">
        <f t="shared" si="14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4.25">
      <c r="A58" s="74" t="s">
        <v>68</v>
      </c>
      <c r="B58" s="75">
        <f>VLOOKUP(A58,'Overview Budget'!A:N,4,FALSE)</f>
        <v>0</v>
      </c>
      <c r="C58" s="75">
        <v>0</v>
      </c>
      <c r="D58" s="75">
        <v>0</v>
      </c>
      <c r="E58" s="75">
        <f t="shared" si="13"/>
        <v>0</v>
      </c>
      <c r="F58" s="75">
        <f t="shared" si="14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4.25">
      <c r="A59" s="84" t="str">
        <f>"Total "&amp;A55</f>
        <v>Total HEALTH</v>
      </c>
      <c r="B59" s="85">
        <f>SUM(B56:B58)</f>
        <v>0</v>
      </c>
      <c r="C59" s="86"/>
      <c r="D59" s="86"/>
      <c r="E59" s="85">
        <f>SUM(E56:E58)</f>
        <v>0</v>
      </c>
      <c r="F59" s="8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4.25">
      <c r="A60" s="73"/>
      <c r="B60" s="24"/>
      <c r="C60" s="24"/>
      <c r="D60" s="24"/>
      <c r="E60" s="24"/>
      <c r="F60" s="2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4.25">
      <c r="A61" s="121" t="s">
        <v>69</v>
      </c>
      <c r="B61" s="106"/>
      <c r="C61" s="106"/>
      <c r="D61" s="106"/>
      <c r="E61" s="106"/>
      <c r="F61" s="10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4.25">
      <c r="A62" s="74" t="s">
        <v>70</v>
      </c>
      <c r="B62" s="75">
        <f>VLOOKUP(A62,'Overview Budget'!A:M,4,FALSE)</f>
        <v>0</v>
      </c>
      <c r="C62" s="75">
        <v>0</v>
      </c>
      <c r="D62" s="75">
        <v>0</v>
      </c>
      <c r="E62" s="75">
        <f t="shared" ref="E62:E67" si="15">SUM(C62:D62)</f>
        <v>0</v>
      </c>
      <c r="F62" s="75">
        <f t="shared" ref="F62:F67" si="16">B62-E62</f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4.25">
      <c r="A63" s="74" t="s">
        <v>71</v>
      </c>
      <c r="B63" s="75">
        <f>VLOOKUP(A63,'Overview Budget'!A:M,4,FALSE)</f>
        <v>0</v>
      </c>
      <c r="C63" s="75">
        <v>0</v>
      </c>
      <c r="D63" s="75">
        <v>0</v>
      </c>
      <c r="E63" s="75">
        <f t="shared" si="15"/>
        <v>0</v>
      </c>
      <c r="F63" s="75">
        <f t="shared" si="16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4.25">
      <c r="A64" s="74" t="s">
        <v>72</v>
      </c>
      <c r="B64" s="75">
        <f>VLOOKUP(A64,'Overview Budget'!A:M,4,FALSE)</f>
        <v>0</v>
      </c>
      <c r="C64" s="75">
        <v>0</v>
      </c>
      <c r="D64" s="75">
        <v>0</v>
      </c>
      <c r="E64" s="75">
        <f t="shared" si="15"/>
        <v>0</v>
      </c>
      <c r="F64" s="75">
        <f t="shared" si="16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4.25">
      <c r="A65" s="74" t="s">
        <v>73</v>
      </c>
      <c r="B65" s="75">
        <f>VLOOKUP(A65,'Overview Budget'!A:M,4,FALSE)</f>
        <v>0</v>
      </c>
      <c r="C65" s="75">
        <v>0</v>
      </c>
      <c r="D65" s="75">
        <v>0</v>
      </c>
      <c r="E65" s="75">
        <f t="shared" si="15"/>
        <v>0</v>
      </c>
      <c r="F65" s="75">
        <f t="shared" si="16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4.25">
      <c r="A66" s="74" t="s">
        <v>74</v>
      </c>
      <c r="B66" s="75">
        <f>VLOOKUP(A66,'Overview Budget'!A:M,4,FALSE)</f>
        <v>0</v>
      </c>
      <c r="C66" s="75">
        <v>0</v>
      </c>
      <c r="D66" s="75">
        <v>0</v>
      </c>
      <c r="E66" s="75">
        <f t="shared" si="15"/>
        <v>0</v>
      </c>
      <c r="F66" s="75">
        <f t="shared" si="16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 thickBot="1">
      <c r="A67" s="74" t="s">
        <v>75</v>
      </c>
      <c r="B67" s="75">
        <f>VLOOKUP(A67,'Overview Budget'!A:M,4,FALSE)</f>
        <v>0</v>
      </c>
      <c r="C67" s="75">
        <v>0</v>
      </c>
      <c r="D67" s="75">
        <v>0</v>
      </c>
      <c r="E67" s="75">
        <f t="shared" si="15"/>
        <v>0</v>
      </c>
      <c r="F67" s="75">
        <f t="shared" si="16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 thickTop="1">
      <c r="A68" s="87" t="str">
        <f>"Total "&amp;A61</f>
        <v>Total INSURANCE</v>
      </c>
      <c r="B68" s="88">
        <f>SUM(B62:B67)</f>
        <v>0</v>
      </c>
      <c r="C68" s="88"/>
      <c r="D68" s="88"/>
      <c r="E68" s="88"/>
      <c r="F68" s="8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4.25">
      <c r="A69" s="73"/>
      <c r="B69" s="24"/>
      <c r="C69" s="24"/>
      <c r="D69" s="24"/>
      <c r="E69" s="24"/>
      <c r="F69" s="2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4.25">
      <c r="A70" s="121" t="s">
        <v>76</v>
      </c>
      <c r="B70" s="106"/>
      <c r="C70" s="106"/>
      <c r="D70" s="106"/>
      <c r="E70" s="106"/>
      <c r="F70" s="10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4.25">
      <c r="A71" s="74" t="s">
        <v>77</v>
      </c>
      <c r="B71" s="75">
        <f>VLOOKUP(A71,'Overview Budget'!A:M,4,FALSE)</f>
        <v>0</v>
      </c>
      <c r="C71" s="75">
        <v>0</v>
      </c>
      <c r="D71" s="75">
        <v>0</v>
      </c>
      <c r="E71" s="75">
        <f t="shared" ref="E71:E75" si="17">SUM(C71:D71)</f>
        <v>0</v>
      </c>
      <c r="F71" s="75">
        <f t="shared" ref="F71:F75" si="18">B71-E71</f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4.25">
      <c r="A72" s="74" t="s">
        <v>78</v>
      </c>
      <c r="B72" s="75">
        <f>VLOOKUP(A72,'Overview Budget'!A:M,4,FALSE)</f>
        <v>0</v>
      </c>
      <c r="C72" s="75">
        <v>0</v>
      </c>
      <c r="D72" s="75">
        <v>0</v>
      </c>
      <c r="E72" s="75">
        <f t="shared" si="17"/>
        <v>0</v>
      </c>
      <c r="F72" s="75">
        <f t="shared" si="18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4.25">
      <c r="A73" s="74" t="s">
        <v>79</v>
      </c>
      <c r="B73" s="75">
        <f>VLOOKUP(A73,'Overview Budget'!A:M,4,FALSE)</f>
        <v>0</v>
      </c>
      <c r="C73" s="75">
        <v>0</v>
      </c>
      <c r="D73" s="75">
        <v>0</v>
      </c>
      <c r="E73" s="75">
        <f t="shared" si="17"/>
        <v>0</v>
      </c>
      <c r="F73" s="75">
        <f t="shared" si="18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4.25">
      <c r="A74" s="74" t="s">
        <v>80</v>
      </c>
      <c r="B74" s="75">
        <f>VLOOKUP(A74,'Overview Budget'!A:M,4,FALSE)</f>
        <v>0</v>
      </c>
      <c r="C74" s="75">
        <v>0</v>
      </c>
      <c r="D74" s="75">
        <v>0</v>
      </c>
      <c r="E74" s="75">
        <f t="shared" si="17"/>
        <v>0</v>
      </c>
      <c r="F74" s="75">
        <f t="shared" si="18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 thickBot="1">
      <c r="A75" s="74" t="s">
        <v>81</v>
      </c>
      <c r="B75" s="75">
        <f>VLOOKUP(A75,'Overview Budget'!A:M,4,FALSE)</f>
        <v>0</v>
      </c>
      <c r="C75" s="75">
        <v>0</v>
      </c>
      <c r="D75" s="75">
        <v>0</v>
      </c>
      <c r="E75" s="75">
        <f t="shared" si="17"/>
        <v>0</v>
      </c>
      <c r="F75" s="75">
        <f t="shared" si="18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 thickTop="1">
      <c r="A76" s="87" t="str">
        <f>"Total "&amp;A70</f>
        <v>Total EDUCATION</v>
      </c>
      <c r="B76" s="88">
        <f>SUM(B71:B75)</f>
        <v>0</v>
      </c>
      <c r="C76" s="88"/>
      <c r="D76" s="88"/>
      <c r="E76" s="88"/>
      <c r="F76" s="8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4.25">
      <c r="A77" s="73"/>
      <c r="B77" s="24"/>
      <c r="C77" s="24"/>
      <c r="D77" s="24"/>
      <c r="E77" s="24"/>
      <c r="F77" s="2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4.25">
      <c r="A78" s="121" t="s">
        <v>82</v>
      </c>
      <c r="B78" s="106"/>
      <c r="C78" s="106"/>
      <c r="D78" s="106"/>
      <c r="E78" s="106"/>
      <c r="F78" s="10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4.25">
      <c r="A79" s="74" t="s">
        <v>84</v>
      </c>
      <c r="B79" s="75">
        <f>VLOOKUP(A79,'Overview Budget'!A:N,4,FALSE)</f>
        <v>0</v>
      </c>
      <c r="C79" s="75">
        <v>0</v>
      </c>
      <c r="D79" s="75">
        <v>0</v>
      </c>
      <c r="E79" s="75">
        <f t="shared" ref="E79:E82" si="19">SUM(C79:D79)</f>
        <v>0</v>
      </c>
      <c r="F79" s="75">
        <f t="shared" ref="F79:F82" si="20">B79-E79</f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4.25">
      <c r="A80" s="74" t="s">
        <v>85</v>
      </c>
      <c r="B80" s="75">
        <f>VLOOKUP(A80,'Overview Budget'!A:N,4,FALSE)</f>
        <v>0</v>
      </c>
      <c r="C80" s="75">
        <v>0</v>
      </c>
      <c r="D80" s="75">
        <v>0</v>
      </c>
      <c r="E80" s="75">
        <f t="shared" si="19"/>
        <v>0</v>
      </c>
      <c r="F80" s="75">
        <f t="shared" si="2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4.25">
      <c r="A81" s="74" t="s">
        <v>86</v>
      </c>
      <c r="B81" s="75">
        <f>VLOOKUP(A81,'Overview Budget'!A:N,4,FALSE)</f>
        <v>0</v>
      </c>
      <c r="C81" s="75">
        <v>0</v>
      </c>
      <c r="D81" s="75">
        <v>0</v>
      </c>
      <c r="E81" s="75">
        <f t="shared" si="19"/>
        <v>0</v>
      </c>
      <c r="F81" s="75">
        <f t="shared" si="2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" thickBot="1">
      <c r="A82" s="74" t="s">
        <v>87</v>
      </c>
      <c r="B82" s="75">
        <f>VLOOKUP(A82,'Overview Budget'!A:N,4,FALSE)</f>
        <v>0</v>
      </c>
      <c r="C82" s="75">
        <v>0</v>
      </c>
      <c r="D82" s="75">
        <v>0</v>
      </c>
      <c r="E82" s="75">
        <f t="shared" si="19"/>
        <v>0</v>
      </c>
      <c r="F82" s="75">
        <f t="shared" si="2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" thickTop="1">
      <c r="A83" s="87" t="str">
        <f>"Total "&amp;A78</f>
        <v>Total CHARITY/GIFTS</v>
      </c>
      <c r="B83" s="88">
        <f>SUM(B79:B82)</f>
        <v>0</v>
      </c>
      <c r="C83" s="88"/>
      <c r="D83" s="88"/>
      <c r="E83" s="88">
        <f>SUM(E79:E82)</f>
        <v>0</v>
      </c>
      <c r="F83" s="8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4.25">
      <c r="A84" s="73"/>
      <c r="B84" s="24"/>
      <c r="C84" s="24"/>
      <c r="D84" s="24"/>
      <c r="E84" s="24"/>
      <c r="F84" s="2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4.25">
      <c r="A85" s="121" t="s">
        <v>88</v>
      </c>
      <c r="B85" s="106"/>
      <c r="C85" s="106"/>
      <c r="D85" s="106"/>
      <c r="E85" s="106"/>
      <c r="F85" s="10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4.25">
      <c r="A86" s="74" t="s">
        <v>90</v>
      </c>
      <c r="B86" s="75">
        <f>VLOOKUP(A86,'Overview Budget'!A:N,4,FALSE)</f>
        <v>0</v>
      </c>
      <c r="C86" s="75">
        <v>0</v>
      </c>
      <c r="D86" s="75">
        <v>0</v>
      </c>
      <c r="E86" s="75">
        <f t="shared" ref="E86:E96" si="21">SUM(C86:D86)</f>
        <v>0</v>
      </c>
      <c r="F86" s="75">
        <f t="shared" ref="F86:F96" si="22">B86-E86</f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4.25">
      <c r="A87" s="74" t="s">
        <v>91</v>
      </c>
      <c r="B87" s="75">
        <f>VLOOKUP(A87,'Overview Budget'!A:N,4,FALSE)</f>
        <v>0</v>
      </c>
      <c r="C87" s="75">
        <v>0</v>
      </c>
      <c r="D87" s="75">
        <v>0</v>
      </c>
      <c r="E87" s="75">
        <f t="shared" si="21"/>
        <v>0</v>
      </c>
      <c r="F87" s="75">
        <f t="shared" si="22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4.25">
      <c r="A88" s="74" t="s">
        <v>92</v>
      </c>
      <c r="B88" s="75">
        <f>VLOOKUP(A88,'Overview Budget'!A:N,4,FALSE)</f>
        <v>0</v>
      </c>
      <c r="C88" s="75">
        <v>0</v>
      </c>
      <c r="D88" s="75">
        <v>0</v>
      </c>
      <c r="E88" s="75">
        <f t="shared" si="21"/>
        <v>0</v>
      </c>
      <c r="F88" s="75">
        <f t="shared" si="22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4.25">
      <c r="A89" s="74" t="s">
        <v>93</v>
      </c>
      <c r="B89" s="75">
        <f>VLOOKUP(A89,'Overview Budget'!A:N,4,FALSE)</f>
        <v>0</v>
      </c>
      <c r="C89" s="75">
        <v>0</v>
      </c>
      <c r="D89" s="75">
        <v>0</v>
      </c>
      <c r="E89" s="75">
        <f t="shared" si="21"/>
        <v>0</v>
      </c>
      <c r="F89" s="75">
        <f t="shared" si="22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4.25">
      <c r="A90" s="74" t="s">
        <v>94</v>
      </c>
      <c r="B90" s="75">
        <f>VLOOKUP(A90,'Overview Budget'!A:N,4,FALSE)</f>
        <v>0</v>
      </c>
      <c r="C90" s="75">
        <v>0</v>
      </c>
      <c r="D90" s="75">
        <v>0</v>
      </c>
      <c r="E90" s="75">
        <f t="shared" si="21"/>
        <v>0</v>
      </c>
      <c r="F90" s="75">
        <f t="shared" si="22"/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4.25">
      <c r="A91" s="74" t="s">
        <v>95</v>
      </c>
      <c r="B91" s="75">
        <f>VLOOKUP(A91,'Overview Budget'!A:N,4,FALSE)</f>
        <v>0</v>
      </c>
      <c r="C91" s="75">
        <v>0</v>
      </c>
      <c r="D91" s="75">
        <v>0</v>
      </c>
      <c r="E91" s="75">
        <f t="shared" si="21"/>
        <v>0</v>
      </c>
      <c r="F91" s="75">
        <f t="shared" si="22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4.25">
      <c r="A92" s="74" t="s">
        <v>96</v>
      </c>
      <c r="B92" s="75">
        <f>VLOOKUP(A92,'Overview Budget'!A:N,4,FALSE)</f>
        <v>0</v>
      </c>
      <c r="C92" s="75">
        <v>0</v>
      </c>
      <c r="D92" s="75">
        <v>0</v>
      </c>
      <c r="E92" s="75">
        <f t="shared" si="21"/>
        <v>0</v>
      </c>
      <c r="F92" s="75">
        <f t="shared" si="22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4.25">
      <c r="A93" s="74" t="s">
        <v>97</v>
      </c>
      <c r="B93" s="75">
        <f>VLOOKUP(A93,'Overview Budget'!A:N,4,FALSE)</f>
        <v>0</v>
      </c>
      <c r="C93" s="75">
        <v>0</v>
      </c>
      <c r="D93" s="75">
        <v>0</v>
      </c>
      <c r="E93" s="75">
        <f t="shared" si="21"/>
        <v>0</v>
      </c>
      <c r="F93" s="75">
        <f t="shared" si="22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4.25">
      <c r="A94" s="74" t="s">
        <v>98</v>
      </c>
      <c r="B94" s="75">
        <f>VLOOKUP(A94,'Overview Budget'!A:N,4,FALSE)</f>
        <v>0</v>
      </c>
      <c r="C94" s="75">
        <v>0</v>
      </c>
      <c r="D94" s="75">
        <v>0</v>
      </c>
      <c r="E94" s="75">
        <f t="shared" si="21"/>
        <v>0</v>
      </c>
      <c r="F94" s="75">
        <f t="shared" si="22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4.25">
      <c r="A95" s="74" t="s">
        <v>99</v>
      </c>
      <c r="B95" s="75">
        <f>VLOOKUP(A95,'Overview Budget'!A:N,4,FALSE)</f>
        <v>0</v>
      </c>
      <c r="C95" s="75">
        <v>0</v>
      </c>
      <c r="D95" s="75">
        <v>0</v>
      </c>
      <c r="E95" s="75">
        <f t="shared" si="21"/>
        <v>0</v>
      </c>
      <c r="F95" s="75">
        <f t="shared" si="22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" thickBot="1">
      <c r="A96" s="74" t="s">
        <v>100</v>
      </c>
      <c r="B96" s="75">
        <f>VLOOKUP(A96,'Overview Budget'!A:N,4,FALSE)</f>
        <v>0</v>
      </c>
      <c r="C96" s="75">
        <v>0</v>
      </c>
      <c r="D96" s="75">
        <v>0</v>
      </c>
      <c r="E96" s="75">
        <f t="shared" si="21"/>
        <v>0</v>
      </c>
      <c r="F96" s="75">
        <f t="shared" si="22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" thickTop="1">
      <c r="A97" s="87" t="str">
        <f>"Total "&amp;A85</f>
        <v>Total SAVINGS</v>
      </c>
      <c r="B97" s="88">
        <f>SUM(B86:B96)</f>
        <v>0</v>
      </c>
      <c r="C97" s="88"/>
      <c r="D97" s="88"/>
      <c r="E97" s="88">
        <f>SUM(E86:E96)</f>
        <v>0</v>
      </c>
      <c r="F97" s="88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4.25">
      <c r="A98" s="73"/>
      <c r="B98" s="24"/>
      <c r="C98" s="24"/>
      <c r="D98" s="24"/>
      <c r="E98" s="24"/>
      <c r="F98" s="2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4.25">
      <c r="A99" s="105" t="s">
        <v>101</v>
      </c>
      <c r="B99" s="106"/>
      <c r="C99" s="108"/>
      <c r="D99" s="108"/>
      <c r="E99" s="107"/>
      <c r="F99" s="108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4.25">
      <c r="A100" s="90" t="s">
        <v>102</v>
      </c>
      <c r="B100" s="92">
        <f>VLOOKUP(A100,'Overview Budget'!A:N,4,FALSE)</f>
        <v>0</v>
      </c>
      <c r="C100" s="97">
        <v>0</v>
      </c>
      <c r="D100" s="98">
        <v>0</v>
      </c>
      <c r="E100" s="94">
        <f t="shared" ref="E100:E102" si="23">SUM(C100:D100)</f>
        <v>0</v>
      </c>
      <c r="F100" s="99">
        <f t="shared" ref="F100:F102" si="24">B100-E100</f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4.25">
      <c r="A101" s="76" t="s">
        <v>103</v>
      </c>
      <c r="B101" s="92">
        <f>VLOOKUP(A101,'Overview Budget'!A:N,4,FALSE)+B95</f>
        <v>0</v>
      </c>
      <c r="C101" s="97">
        <v>0</v>
      </c>
      <c r="D101" s="98">
        <v>0</v>
      </c>
      <c r="E101" s="98">
        <f t="shared" si="23"/>
        <v>0</v>
      </c>
      <c r="F101" s="99">
        <f t="shared" si="24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" thickBot="1">
      <c r="A102" s="120" t="s">
        <v>104</v>
      </c>
      <c r="B102" s="75">
        <f>VLOOKUP(A102,'Overview Budget'!A:N,4,FALSE)+B96</f>
        <v>0</v>
      </c>
      <c r="C102" s="100">
        <v>0</v>
      </c>
      <c r="D102" s="101">
        <v>0</v>
      </c>
      <c r="E102" s="109">
        <f t="shared" si="23"/>
        <v>0</v>
      </c>
      <c r="F102" s="110">
        <f t="shared" si="24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" thickTop="1">
      <c r="A103" s="87" t="str">
        <f>"Total "&amp;A99</f>
        <v>Total ENTERTAINMENT</v>
      </c>
      <c r="B103" s="88">
        <f>SUM(B100:B102)</f>
        <v>0</v>
      </c>
      <c r="C103" s="88"/>
      <c r="D103" s="88"/>
      <c r="E103" s="88">
        <f>SUM(E100:E102)</f>
        <v>0</v>
      </c>
      <c r="F103" s="88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7" t="s">
        <v>104</v>
      </c>
      <c r="B104" s="3">
        <f>VLOOKUP(A104,'Overview Budget'!A:N,11,FALSE)+B98</f>
        <v>0</v>
      </c>
      <c r="C104" s="11">
        <v>0</v>
      </c>
      <c r="D104" s="10">
        <v>0</v>
      </c>
      <c r="E104" s="3">
        <f t="shared" ref="E102:E104" si="25">SUM(C104:D104)</f>
        <v>0</v>
      </c>
      <c r="F104" s="4">
        <f t="shared" ref="F102:F104" si="26">B104-E104</f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>
      <c r="A105" s="5" t="str">
        <f>"Total "&amp;A101</f>
        <v xml:space="preserve">Total Guy's Discretionary </v>
      </c>
      <c r="B105" s="6">
        <f>SUM(B102:B104)</f>
        <v>0</v>
      </c>
      <c r="C105" s="8"/>
      <c r="D105" s="8"/>
      <c r="E105" s="6">
        <f>SUM(E102:E104)</f>
        <v>0</v>
      </c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38.25">
      <c r="A107" s="12" t="s">
        <v>111</v>
      </c>
      <c r="B107" s="13" t="s">
        <v>112</v>
      </c>
      <c r="C107" s="13" t="s">
        <v>113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>
      <c r="A108" s="14"/>
      <c r="B108" s="14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14"/>
      <c r="B109" s="14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>
      <c r="A110" s="14"/>
      <c r="B110" s="14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>
      <c r="A111" s="14"/>
      <c r="B111" s="14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>
      <c r="A112" s="14"/>
      <c r="B112" s="14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>
      <c r="A113" s="14"/>
      <c r="B113" s="14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25.5">
      <c r="A114" s="13" t="s">
        <v>114</v>
      </c>
      <c r="B114" s="13" t="s">
        <v>112</v>
      </c>
      <c r="C114" s="13" t="s">
        <v>115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>
      <c r="A115" s="15"/>
      <c r="B115" s="1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>
      <c r="A116" s="15"/>
      <c r="B116" s="1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>
      <c r="A117" s="15"/>
      <c r="B117" s="1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>
      <c r="A118" s="15"/>
      <c r="B118" s="1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>
      <c r="A119" s="15"/>
      <c r="B119" s="1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>
      <c r="A120" s="15"/>
      <c r="B120" s="1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>
      <c r="A121" s="15"/>
      <c r="B121" s="1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>
      <c r="A122" s="15"/>
      <c r="B122" s="1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>
      <c r="A123" s="17"/>
      <c r="B123" s="1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>
      <c r="A124" s="2"/>
      <c r="B124" s="1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>
      <c r="A125" s="2"/>
      <c r="B125" s="1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>
      <c r="A126" s="2"/>
      <c r="B126" s="1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>
      <c r="A127" s="2"/>
      <c r="B127" s="1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>
      <c r="A128" s="2"/>
      <c r="B128" s="1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>
      <c r="A129" s="2"/>
      <c r="B129" s="1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>
      <c r="A130" s="2"/>
      <c r="B130" s="1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>
      <c r="A131" s="2"/>
      <c r="B131" s="1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>
      <c r="A132" s="2"/>
      <c r="B132" s="1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>
      <c r="A133" s="2"/>
      <c r="B133" s="1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>
      <c r="A134" s="2"/>
      <c r="B134" s="1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</sheetData>
  <conditionalFormatting sqref="F104">
    <cfRule type="cellIs" dxfId="56" priority="7" operator="greaterThan">
      <formula>0</formula>
    </cfRule>
  </conditionalFormatting>
  <conditionalFormatting sqref="F104">
    <cfRule type="cellIs" dxfId="49" priority="14" operator="lessThan">
      <formula>0</formula>
    </cfRule>
  </conditionalFormatting>
  <conditionalFormatting sqref="F104">
    <cfRule type="cellIs" dxfId="42" priority="21" operator="equal">
      <formula>0</formula>
    </cfRule>
  </conditionalFormatting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T134"/>
  <sheetViews>
    <sheetView workbookViewId="0">
      <pane ySplit="2" topLeftCell="A3" activePane="bottomLeft" state="frozen"/>
      <selection pane="bottomLeft"/>
    </sheetView>
  </sheetViews>
  <sheetFormatPr defaultColWidth="12.5703125" defaultRowHeight="12.75" customHeight="1"/>
  <cols>
    <col min="1" max="1" width="47" customWidth="1"/>
    <col min="2" max="2" width="7.140625" customWidth="1"/>
    <col min="3" max="4" width="12.28515625" bestFit="1" customWidth="1"/>
    <col min="5" max="5" width="9" customWidth="1"/>
    <col min="6" max="6" width="16" customWidth="1"/>
    <col min="7" max="7" width="58.28515625" customWidth="1"/>
    <col min="8" max="8" width="24.85546875" customWidth="1"/>
    <col min="9" max="20" width="15.140625" customWidth="1"/>
  </cols>
  <sheetData>
    <row r="1" spans="1:20" ht="22.5">
      <c r="A1" s="102" t="s">
        <v>125</v>
      </c>
      <c r="B1" s="114" t="s">
        <v>106</v>
      </c>
      <c r="C1" s="114" t="s">
        <v>107</v>
      </c>
      <c r="D1" s="114" t="s">
        <v>108</v>
      </c>
      <c r="E1" s="114" t="s">
        <v>109</v>
      </c>
      <c r="F1" s="114" t="s">
        <v>110</v>
      </c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2.5">
      <c r="A2" s="115"/>
      <c r="B2" s="116"/>
      <c r="C2" s="116"/>
      <c r="D2" s="116"/>
      <c r="E2" s="116"/>
      <c r="F2" s="1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5" customHeight="1">
      <c r="A3" s="121" t="s">
        <v>25</v>
      </c>
      <c r="B3" s="106"/>
      <c r="C3" s="106"/>
      <c r="D3" s="106"/>
      <c r="E3" s="106"/>
      <c r="F3" s="10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25">
      <c r="A4" s="74" t="s">
        <v>26</v>
      </c>
      <c r="B4" s="75">
        <f>VLOOKUP(A4,'Overview Budget'!A:N,4,FALSE)</f>
        <v>0</v>
      </c>
      <c r="C4" s="75">
        <v>0</v>
      </c>
      <c r="D4" s="75">
        <v>0</v>
      </c>
      <c r="E4" s="75">
        <f t="shared" ref="E4:E10" si="0">SUM(C4:D4)</f>
        <v>0</v>
      </c>
      <c r="F4" s="75">
        <f t="shared" ref="F4:F10" si="1">B4-E4</f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s="74" t="s">
        <v>27</v>
      </c>
      <c r="B5" s="75">
        <f>VLOOKUP(A5,'Overview Budget'!A:N,4,FALSE)</f>
        <v>0</v>
      </c>
      <c r="C5" s="75">
        <v>0</v>
      </c>
      <c r="D5" s="75">
        <v>0</v>
      </c>
      <c r="E5" s="75">
        <f t="shared" si="0"/>
        <v>0</v>
      </c>
      <c r="F5" s="75">
        <f t="shared" si="1"/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4.25">
      <c r="A6" s="74" t="s">
        <v>28</v>
      </c>
      <c r="B6" s="75">
        <f>VLOOKUP(A6,'Overview Budget'!A:N,4,FALSE)</f>
        <v>0</v>
      </c>
      <c r="C6" s="75">
        <v>0</v>
      </c>
      <c r="D6" s="75">
        <v>0</v>
      </c>
      <c r="E6" s="75">
        <f t="shared" si="0"/>
        <v>0</v>
      </c>
      <c r="F6" s="75">
        <f t="shared" si="1"/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25">
      <c r="A7" s="74" t="s">
        <v>29</v>
      </c>
      <c r="B7" s="75">
        <f>VLOOKUP(A7,'Overview Budget'!A:N,4,FALSE)</f>
        <v>0</v>
      </c>
      <c r="C7" s="75">
        <v>0</v>
      </c>
      <c r="D7" s="75">
        <v>0</v>
      </c>
      <c r="E7" s="75">
        <f t="shared" si="0"/>
        <v>0</v>
      </c>
      <c r="F7" s="75">
        <f t="shared" si="1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4.25">
      <c r="A8" s="74" t="s">
        <v>30</v>
      </c>
      <c r="B8" s="75">
        <f>VLOOKUP(A8,'Overview Budget'!A:N,4,FALSE)</f>
        <v>0</v>
      </c>
      <c r="C8" s="75">
        <v>0</v>
      </c>
      <c r="D8" s="75">
        <v>0</v>
      </c>
      <c r="E8" s="75">
        <f t="shared" si="0"/>
        <v>0</v>
      </c>
      <c r="F8" s="75">
        <f t="shared" si="1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25">
      <c r="A9" s="74" t="s">
        <v>31</v>
      </c>
      <c r="B9" s="75">
        <f>VLOOKUP(A9,'Overview Budget'!A:N,4,FALSE)</f>
        <v>0</v>
      </c>
      <c r="C9" s="75">
        <v>0</v>
      </c>
      <c r="D9" s="75">
        <v>0</v>
      </c>
      <c r="E9" s="75">
        <f t="shared" si="0"/>
        <v>0</v>
      </c>
      <c r="F9" s="75">
        <f t="shared" si="1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 thickBot="1">
      <c r="A10" s="74" t="s">
        <v>32</v>
      </c>
      <c r="B10" s="75">
        <f>VLOOKUP(A10,'Overview Budget'!A:N,4,FALSE)</f>
        <v>0</v>
      </c>
      <c r="C10" s="75">
        <v>0</v>
      </c>
      <c r="D10" s="75">
        <v>0</v>
      </c>
      <c r="E10" s="75">
        <f t="shared" si="0"/>
        <v>0</v>
      </c>
      <c r="F10" s="75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 thickTop="1">
      <c r="A11" s="87" t="str">
        <f>"Total "&amp;A3</f>
        <v>Total FIXED EXPENSES</v>
      </c>
      <c r="B11" s="88">
        <f>SUM(B4:B10)</f>
        <v>0</v>
      </c>
      <c r="C11" s="88">
        <f t="shared" ref="C11:F11" si="2">SUM(C4:C10)</f>
        <v>0</v>
      </c>
      <c r="D11" s="88">
        <f t="shared" si="2"/>
        <v>0</v>
      </c>
      <c r="E11" s="88">
        <f t="shared" si="2"/>
        <v>0</v>
      </c>
      <c r="F11" s="89">
        <f t="shared" si="2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4.25">
      <c r="A12" s="73"/>
      <c r="B12" s="24"/>
      <c r="C12" s="24"/>
      <c r="D12" s="24"/>
      <c r="E12" s="24"/>
      <c r="F12" s="2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4.25">
      <c r="A13" s="121" t="s">
        <v>33</v>
      </c>
      <c r="B13" s="106"/>
      <c r="C13" s="106"/>
      <c r="D13" s="106"/>
      <c r="E13" s="106"/>
      <c r="F13" s="10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4.25">
      <c r="A14" s="74" t="s">
        <v>34</v>
      </c>
      <c r="B14" s="75">
        <f>VLOOKUP(A14,'Overview Budget'!A:N,4,FALSE)</f>
        <v>0</v>
      </c>
      <c r="C14" s="75">
        <v>0</v>
      </c>
      <c r="D14" s="75">
        <v>0</v>
      </c>
      <c r="E14" s="75">
        <f t="shared" ref="E14:E18" si="3">SUM(C14:D14)</f>
        <v>0</v>
      </c>
      <c r="F14" s="75">
        <f t="shared" ref="F14:F21" si="4">B14-E14</f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4.25">
      <c r="A15" s="74" t="s">
        <v>35</v>
      </c>
      <c r="B15" s="75">
        <f>VLOOKUP(A15,'Overview Budget'!A:N,4,FALSE)</f>
        <v>0</v>
      </c>
      <c r="C15" s="75">
        <v>0</v>
      </c>
      <c r="D15" s="75">
        <v>0</v>
      </c>
      <c r="E15" s="75">
        <f t="shared" si="3"/>
        <v>0</v>
      </c>
      <c r="F15" s="75">
        <f t="shared" si="4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4.25">
      <c r="A16" s="74" t="s">
        <v>36</v>
      </c>
      <c r="B16" s="75">
        <f>VLOOKUP(A16,'Overview Budget'!A:N,4,FALSE)</f>
        <v>0</v>
      </c>
      <c r="C16" s="75">
        <v>0</v>
      </c>
      <c r="D16" s="75">
        <v>0</v>
      </c>
      <c r="E16" s="75">
        <f t="shared" si="3"/>
        <v>0</v>
      </c>
      <c r="F16" s="75">
        <f t="shared" si="4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4.25">
      <c r="A17" s="74" t="s">
        <v>37</v>
      </c>
      <c r="B17" s="75">
        <f>VLOOKUP(A17,'Overview Budget'!A:N,4,FALSE)</f>
        <v>0</v>
      </c>
      <c r="C17" s="75">
        <v>0</v>
      </c>
      <c r="D17" s="75">
        <v>0</v>
      </c>
      <c r="E17" s="75">
        <f t="shared" si="3"/>
        <v>0</v>
      </c>
      <c r="F17" s="75">
        <f t="shared" si="4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4.25">
      <c r="A18" s="74" t="s">
        <v>38</v>
      </c>
      <c r="B18" s="75">
        <f>VLOOKUP(A18,'Overview Budget'!A:N,4,FALSE)</f>
        <v>0</v>
      </c>
      <c r="C18" s="75">
        <v>0</v>
      </c>
      <c r="D18" s="75">
        <v>0</v>
      </c>
      <c r="E18" s="75">
        <f t="shared" si="3"/>
        <v>0</v>
      </c>
      <c r="F18" s="75">
        <f t="shared" si="4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4.25">
      <c r="A19" s="74" t="s">
        <v>39</v>
      </c>
      <c r="B19" s="75">
        <f>VLOOKUP(A19,'Overview Budget'!A:N,4,FALSE)</f>
        <v>0</v>
      </c>
      <c r="C19" s="75">
        <v>0</v>
      </c>
      <c r="D19" s="75">
        <v>0</v>
      </c>
      <c r="E19" s="75">
        <v>0</v>
      </c>
      <c r="F19" s="75">
        <f t="shared" si="4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4.25">
      <c r="A20" s="74" t="s">
        <v>40</v>
      </c>
      <c r="B20" s="75">
        <f>VLOOKUP(A20,'Overview Budget'!A:N,4,FALSE)</f>
        <v>0</v>
      </c>
      <c r="C20" s="75">
        <v>0</v>
      </c>
      <c r="D20" s="75">
        <v>0</v>
      </c>
      <c r="E20" s="75">
        <v>0</v>
      </c>
      <c r="F20" s="75">
        <f t="shared" si="4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 thickBot="1">
      <c r="A21" s="74" t="s">
        <v>41</v>
      </c>
      <c r="B21" s="75">
        <f>VLOOKUP(A21,'Overview Budget'!A:N,4,FALSE)</f>
        <v>0</v>
      </c>
      <c r="C21" s="75">
        <v>0</v>
      </c>
      <c r="D21" s="75">
        <v>0</v>
      </c>
      <c r="E21" s="75">
        <v>0</v>
      </c>
      <c r="F21" s="75">
        <f t="shared" si="4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 thickTop="1">
      <c r="A22" s="87" t="str">
        <f>"Total "&amp;A13</f>
        <v>Total TEMPORARY EXPENSES</v>
      </c>
      <c r="B22" s="88">
        <f>SUM(B14:B21)</f>
        <v>0</v>
      </c>
      <c r="C22" s="88">
        <f t="shared" ref="C22:F22" si="5">SUM(C14:C21)</f>
        <v>0</v>
      </c>
      <c r="D22" s="88">
        <f t="shared" si="5"/>
        <v>0</v>
      </c>
      <c r="E22" s="88">
        <f t="shared" si="5"/>
        <v>0</v>
      </c>
      <c r="F22" s="89">
        <f t="shared" si="5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4.25">
      <c r="A24" s="121" t="s">
        <v>42</v>
      </c>
      <c r="B24" s="106"/>
      <c r="C24" s="106"/>
      <c r="D24" s="106"/>
      <c r="E24" s="106"/>
      <c r="F24" s="10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4.25">
      <c r="A25" s="74" t="s">
        <v>43</v>
      </c>
      <c r="B25" s="75">
        <f>VLOOKUP(A25,'Overview Budget'!A:N,4,FALSE)</f>
        <v>0</v>
      </c>
      <c r="C25" s="75">
        <v>0</v>
      </c>
      <c r="D25" s="75">
        <v>0</v>
      </c>
      <c r="E25" s="75">
        <f t="shared" ref="E25:E33" si="6">SUM(C25:D25)</f>
        <v>0</v>
      </c>
      <c r="F25" s="75">
        <f t="shared" ref="F25:F33" si="7">B25-E25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4.25">
      <c r="A26" s="74" t="s">
        <v>44</v>
      </c>
      <c r="B26" s="75">
        <f>VLOOKUP(A26,'Overview Budget'!A:N,4,FALSE)</f>
        <v>0</v>
      </c>
      <c r="C26" s="75">
        <v>0</v>
      </c>
      <c r="D26" s="75">
        <v>0</v>
      </c>
      <c r="E26" s="75">
        <f t="shared" si="6"/>
        <v>0</v>
      </c>
      <c r="F26" s="75">
        <f t="shared" si="7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25">
      <c r="A27" s="74" t="s">
        <v>45</v>
      </c>
      <c r="B27" s="75">
        <f>VLOOKUP(A27,'Overview Budget'!A:N,4,FALSE)</f>
        <v>0</v>
      </c>
      <c r="C27" s="75">
        <v>0</v>
      </c>
      <c r="D27" s="75">
        <v>0</v>
      </c>
      <c r="E27" s="75">
        <f t="shared" si="6"/>
        <v>0</v>
      </c>
      <c r="F27" s="75">
        <f t="shared" si="7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4.25">
      <c r="A28" s="74" t="s">
        <v>46</v>
      </c>
      <c r="B28" s="75">
        <f>VLOOKUP(A28,'Overview Budget'!A:N,4,FALSE)</f>
        <v>0</v>
      </c>
      <c r="C28" s="75">
        <v>0</v>
      </c>
      <c r="D28" s="75">
        <v>0</v>
      </c>
      <c r="E28" s="75">
        <f t="shared" si="6"/>
        <v>0</v>
      </c>
      <c r="F28" s="75">
        <f t="shared" si="7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4.25">
      <c r="A29" s="74" t="s">
        <v>47</v>
      </c>
      <c r="B29" s="75">
        <f>VLOOKUP(A29,'Overview Budget'!A:N,4,FALSE)</f>
        <v>0</v>
      </c>
      <c r="C29" s="75">
        <v>0</v>
      </c>
      <c r="D29" s="75">
        <v>0</v>
      </c>
      <c r="E29" s="75">
        <f t="shared" si="6"/>
        <v>0</v>
      </c>
      <c r="F29" s="75">
        <f t="shared" si="7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4.25">
      <c r="A30" s="74" t="s">
        <v>48</v>
      </c>
      <c r="B30" s="75">
        <f>VLOOKUP(A30,'Overview Budget'!A:N,4,FALSE)</f>
        <v>0</v>
      </c>
      <c r="C30" s="75">
        <v>0</v>
      </c>
      <c r="D30" s="75">
        <v>0</v>
      </c>
      <c r="E30" s="75">
        <f t="shared" si="6"/>
        <v>0</v>
      </c>
      <c r="F30" s="75">
        <f t="shared" si="7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4.25">
      <c r="A31" s="74" t="s">
        <v>40</v>
      </c>
      <c r="B31" s="75">
        <f>VLOOKUP(A31,'Overview Budget'!A:N,4,FALSE)</f>
        <v>0</v>
      </c>
      <c r="C31" s="75">
        <v>0</v>
      </c>
      <c r="D31" s="75">
        <v>0</v>
      </c>
      <c r="E31" s="75">
        <f t="shared" si="6"/>
        <v>0</v>
      </c>
      <c r="F31" s="75">
        <f t="shared" si="7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4.25">
      <c r="A32" s="74" t="s">
        <v>49</v>
      </c>
      <c r="B32" s="75">
        <f>VLOOKUP(A32,'Overview Budget'!A:N,4,FALSE)</f>
        <v>0</v>
      </c>
      <c r="C32" s="75">
        <v>0</v>
      </c>
      <c r="D32" s="75">
        <v>0</v>
      </c>
      <c r="E32" s="75">
        <f t="shared" si="6"/>
        <v>0</v>
      </c>
      <c r="F32" s="75">
        <f t="shared" si="7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 thickBot="1">
      <c r="A33" s="74" t="s">
        <v>50</v>
      </c>
      <c r="B33" s="75">
        <f>VLOOKUP(A33,'Overview Budget'!A:N,4,FALSE)</f>
        <v>0</v>
      </c>
      <c r="C33" s="75">
        <v>0</v>
      </c>
      <c r="D33" s="75">
        <v>0</v>
      </c>
      <c r="E33" s="75">
        <f t="shared" si="6"/>
        <v>0</v>
      </c>
      <c r="F33" s="75">
        <f t="shared" si="7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" thickTop="1">
      <c r="A34" s="87" t="str">
        <f>"Total "&amp;A24</f>
        <v>Total DAILY LIVING</v>
      </c>
      <c r="B34" s="88">
        <f t="shared" ref="B34:F34" si="8">SUM(B25:B33)</f>
        <v>0</v>
      </c>
      <c r="C34" s="88">
        <f t="shared" si="8"/>
        <v>0</v>
      </c>
      <c r="D34" s="88">
        <f t="shared" si="8"/>
        <v>0</v>
      </c>
      <c r="E34" s="88">
        <f t="shared" si="8"/>
        <v>0</v>
      </c>
      <c r="F34" s="89">
        <f t="shared" si="8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4.25">
      <c r="A35" s="73"/>
      <c r="B35" s="24"/>
      <c r="C35" s="24"/>
      <c r="D35" s="24"/>
      <c r="E35" s="24"/>
      <c r="F35" s="2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4.25">
      <c r="A36" s="121" t="s">
        <v>51</v>
      </c>
      <c r="B36" s="106"/>
      <c r="C36" s="106"/>
      <c r="D36" s="106"/>
      <c r="E36" s="106"/>
      <c r="F36" s="10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4.25">
      <c r="A37" s="74" t="s">
        <v>52</v>
      </c>
      <c r="B37" s="75">
        <f>VLOOKUP(A37,'Overview Budget'!A:N,4,FALSE)</f>
        <v>0</v>
      </c>
      <c r="C37" s="75">
        <v>0</v>
      </c>
      <c r="D37" s="75">
        <v>0</v>
      </c>
      <c r="E37" s="75">
        <f t="shared" ref="E37:E45" si="9">SUM(C37:D37)</f>
        <v>0</v>
      </c>
      <c r="F37" s="75">
        <f t="shared" ref="F37:F45" si="10">B37-E37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4.25">
      <c r="A38" s="74" t="s">
        <v>53</v>
      </c>
      <c r="B38" s="75">
        <f>VLOOKUP(A38,'Overview Budget'!A:N,4,FALSE)</f>
        <v>0</v>
      </c>
      <c r="C38" s="75">
        <v>0</v>
      </c>
      <c r="D38" s="75">
        <v>0</v>
      </c>
      <c r="E38" s="75">
        <f t="shared" si="9"/>
        <v>0</v>
      </c>
      <c r="F38" s="75">
        <f t="shared" si="1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4.25">
      <c r="A39" s="74" t="s">
        <v>57</v>
      </c>
      <c r="B39" s="75">
        <f>VLOOKUP(A39,'Overview Budget'!A:N,4,FALSE)</f>
        <v>0</v>
      </c>
      <c r="C39" s="75">
        <v>0</v>
      </c>
      <c r="D39" s="75">
        <v>0</v>
      </c>
      <c r="E39" s="75">
        <f t="shared" si="9"/>
        <v>0</v>
      </c>
      <c r="F39" s="75">
        <f t="shared" si="1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4.25">
      <c r="A40" s="74" t="s">
        <v>58</v>
      </c>
      <c r="B40" s="75">
        <f>VLOOKUP(A40,'Overview Budget'!A:N,4,FALSE)</f>
        <v>0</v>
      </c>
      <c r="C40" s="75">
        <v>0</v>
      </c>
      <c r="D40" s="75">
        <v>0</v>
      </c>
      <c r="E40" s="75">
        <f t="shared" si="9"/>
        <v>0</v>
      </c>
      <c r="F40" s="75">
        <f t="shared" si="1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4.25">
      <c r="A41" s="74" t="s">
        <v>59</v>
      </c>
      <c r="B41" s="75">
        <f>VLOOKUP(A41,'Overview Budget'!A:N,4,FALSE)</f>
        <v>0</v>
      </c>
      <c r="C41" s="75">
        <v>0</v>
      </c>
      <c r="D41" s="75">
        <v>0</v>
      </c>
      <c r="E41" s="75">
        <f t="shared" si="9"/>
        <v>0</v>
      </c>
      <c r="F41" s="75">
        <f t="shared" si="1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4.25">
      <c r="A42" s="74" t="s">
        <v>54</v>
      </c>
      <c r="B42" s="75">
        <f>VLOOKUP(A42,'Overview Budget'!A:N,4,FALSE)</f>
        <v>0</v>
      </c>
      <c r="C42" s="75">
        <v>0</v>
      </c>
      <c r="D42" s="75">
        <v>0</v>
      </c>
      <c r="E42" s="75">
        <f t="shared" si="9"/>
        <v>0</v>
      </c>
      <c r="F42" s="75">
        <f t="shared" si="1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4.25">
      <c r="A43" s="74" t="s">
        <v>55</v>
      </c>
      <c r="B43" s="75">
        <f>VLOOKUP(A43,'Overview Budget'!A:N,4,FALSE)</f>
        <v>0</v>
      </c>
      <c r="C43" s="75">
        <v>0</v>
      </c>
      <c r="D43" s="75">
        <v>0</v>
      </c>
      <c r="E43" s="75">
        <f t="shared" si="9"/>
        <v>0</v>
      </c>
      <c r="F43" s="75">
        <f t="shared" si="1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4.25">
      <c r="A44" s="74" t="s">
        <v>56</v>
      </c>
      <c r="B44" s="75">
        <f>VLOOKUP(A44,'Overview Budget'!A:N,4,FALSE)</f>
        <v>0</v>
      </c>
      <c r="C44" s="75">
        <v>0</v>
      </c>
      <c r="D44" s="75">
        <v>0</v>
      </c>
      <c r="E44" s="75">
        <f t="shared" si="9"/>
        <v>0</v>
      </c>
      <c r="F44" s="75">
        <f t="shared" si="1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 thickBot="1">
      <c r="A45" s="74" t="s">
        <v>24</v>
      </c>
      <c r="B45" s="75">
        <f>VLOOKUP(A45,'Overview Budget'!A:N,4,FALSE)</f>
        <v>0</v>
      </c>
      <c r="C45" s="75">
        <v>0</v>
      </c>
      <c r="D45" s="75">
        <v>0</v>
      </c>
      <c r="E45" s="75">
        <f t="shared" si="9"/>
        <v>0</v>
      </c>
      <c r="F45" s="75">
        <f t="shared" si="1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thickTop="1">
      <c r="A46" s="87" t="str">
        <f>"Total "&amp;A36</f>
        <v>Total CHILDREN</v>
      </c>
      <c r="B46" s="88">
        <f>SUM(B37:B45)</f>
        <v>0</v>
      </c>
      <c r="C46" s="88"/>
      <c r="D46" s="88"/>
      <c r="E46" s="88"/>
      <c r="F46" s="8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4.25">
      <c r="A47" s="73"/>
      <c r="B47" s="24"/>
      <c r="C47" s="24"/>
      <c r="D47" s="24"/>
      <c r="E47" s="24"/>
      <c r="F47" s="2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4.25">
      <c r="A48" s="121" t="s">
        <v>60</v>
      </c>
      <c r="B48" s="106"/>
      <c r="C48" s="106"/>
      <c r="D48" s="106"/>
      <c r="E48" s="106"/>
      <c r="F48" s="10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4.25">
      <c r="A49" s="74" t="s">
        <v>61</v>
      </c>
      <c r="B49" s="75">
        <f>VLOOKUP(A49,'Overview Budget'!A:N,4,FALSE)</f>
        <v>0</v>
      </c>
      <c r="C49" s="75">
        <v>0</v>
      </c>
      <c r="D49" s="75">
        <v>0</v>
      </c>
      <c r="E49" s="75">
        <f t="shared" ref="E49:E52" si="11">SUM(C49:D49)</f>
        <v>0</v>
      </c>
      <c r="F49" s="75">
        <f t="shared" ref="F49:F52" si="12">B49-E49</f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4.25">
      <c r="A50" s="74" t="s">
        <v>62</v>
      </c>
      <c r="B50" s="75">
        <f>VLOOKUP(A50,'Overview Budget'!A:N,4,FALSE)</f>
        <v>0</v>
      </c>
      <c r="C50" s="75">
        <v>0</v>
      </c>
      <c r="D50" s="75">
        <v>0</v>
      </c>
      <c r="E50" s="75">
        <f t="shared" si="11"/>
        <v>0</v>
      </c>
      <c r="F50" s="75">
        <f t="shared" si="12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4.25">
      <c r="A51" s="74" t="s">
        <v>63</v>
      </c>
      <c r="B51" s="75">
        <f>VLOOKUP(A51,'Overview Budget'!A:N,4,FALSE)</f>
        <v>0</v>
      </c>
      <c r="C51" s="75">
        <v>0</v>
      </c>
      <c r="D51" s="75">
        <v>0</v>
      </c>
      <c r="E51" s="75">
        <f t="shared" si="11"/>
        <v>0</v>
      </c>
      <c r="F51" s="75">
        <f t="shared" si="12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thickBot="1">
      <c r="A52" s="74" t="s">
        <v>64</v>
      </c>
      <c r="B52" s="75">
        <f>VLOOKUP(A52,'Overview Budget'!A:N,4,FALSE)</f>
        <v>0</v>
      </c>
      <c r="C52" s="75">
        <v>0</v>
      </c>
      <c r="D52" s="75">
        <v>0</v>
      </c>
      <c r="E52" s="75">
        <f t="shared" si="11"/>
        <v>0</v>
      </c>
      <c r="F52" s="75">
        <f t="shared" si="12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 thickTop="1">
      <c r="A53" s="87" t="str">
        <f>"Total "&amp;A48</f>
        <v>Total TRANSPORTATION</v>
      </c>
      <c r="B53" s="88">
        <f>SUM(B49:B52)</f>
        <v>0</v>
      </c>
      <c r="C53" s="88"/>
      <c r="D53" s="88"/>
      <c r="E53" s="88">
        <f>SUM(E49:E52)</f>
        <v>0</v>
      </c>
      <c r="F53" s="8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4.25">
      <c r="A54" s="73"/>
      <c r="B54" s="24"/>
      <c r="C54" s="24"/>
      <c r="D54" s="24"/>
      <c r="E54" s="24"/>
      <c r="F54" s="2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4.25">
      <c r="A55" s="121" t="s">
        <v>65</v>
      </c>
      <c r="B55" s="106"/>
      <c r="C55" s="106"/>
      <c r="D55" s="106"/>
      <c r="E55" s="106"/>
      <c r="F55" s="10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4.25">
      <c r="A56" s="74" t="s">
        <v>66</v>
      </c>
      <c r="B56" s="75">
        <f>VLOOKUP(A56,'Overview Budget'!A:N,4,FALSE)</f>
        <v>0</v>
      </c>
      <c r="C56" s="75">
        <v>0</v>
      </c>
      <c r="D56" s="75">
        <v>0</v>
      </c>
      <c r="E56" s="75">
        <f t="shared" ref="E56:E58" si="13">SUM(C56:D56)</f>
        <v>0</v>
      </c>
      <c r="F56" s="75">
        <f t="shared" ref="F56:F58" si="14">B56-E56</f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4.25">
      <c r="A57" s="74" t="s">
        <v>67</v>
      </c>
      <c r="B57" s="75">
        <f>VLOOKUP(A57,'Overview Budget'!A:N,4,FALSE)</f>
        <v>0</v>
      </c>
      <c r="C57" s="75">
        <v>0</v>
      </c>
      <c r="D57" s="75">
        <v>0</v>
      </c>
      <c r="E57" s="75">
        <f t="shared" si="13"/>
        <v>0</v>
      </c>
      <c r="F57" s="75">
        <f t="shared" si="14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4.25">
      <c r="A58" s="74" t="s">
        <v>68</v>
      </c>
      <c r="B58" s="75">
        <f>VLOOKUP(A58,'Overview Budget'!A:N,4,FALSE)</f>
        <v>0</v>
      </c>
      <c r="C58" s="75">
        <v>0</v>
      </c>
      <c r="D58" s="75">
        <v>0</v>
      </c>
      <c r="E58" s="75">
        <f t="shared" si="13"/>
        <v>0</v>
      </c>
      <c r="F58" s="75">
        <f t="shared" si="14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4.25">
      <c r="A59" s="84" t="str">
        <f>"Total "&amp;A55</f>
        <v>Total HEALTH</v>
      </c>
      <c r="B59" s="85">
        <f>SUM(B56:B58)</f>
        <v>0</v>
      </c>
      <c r="C59" s="86"/>
      <c r="D59" s="86"/>
      <c r="E59" s="85">
        <f>SUM(E56:E58)</f>
        <v>0</v>
      </c>
      <c r="F59" s="8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4.25">
      <c r="A60" s="73"/>
      <c r="B60" s="24"/>
      <c r="C60" s="24"/>
      <c r="D60" s="24"/>
      <c r="E60" s="24"/>
      <c r="F60" s="2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4.25">
      <c r="A61" s="121" t="s">
        <v>69</v>
      </c>
      <c r="B61" s="106"/>
      <c r="C61" s="106"/>
      <c r="D61" s="106"/>
      <c r="E61" s="106"/>
      <c r="F61" s="10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4.25">
      <c r="A62" s="74" t="s">
        <v>70</v>
      </c>
      <c r="B62" s="75">
        <f>VLOOKUP(A62,'Overview Budget'!A:M,4,FALSE)</f>
        <v>0</v>
      </c>
      <c r="C62" s="75">
        <v>0</v>
      </c>
      <c r="D62" s="75">
        <v>0</v>
      </c>
      <c r="E62" s="75">
        <f t="shared" ref="E62:E67" si="15">SUM(C62:D62)</f>
        <v>0</v>
      </c>
      <c r="F62" s="75">
        <f t="shared" ref="F62:F67" si="16">B62-E62</f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4.25">
      <c r="A63" s="74" t="s">
        <v>71</v>
      </c>
      <c r="B63" s="75">
        <f>VLOOKUP(A63,'Overview Budget'!A:M,4,FALSE)</f>
        <v>0</v>
      </c>
      <c r="C63" s="75">
        <v>0</v>
      </c>
      <c r="D63" s="75">
        <v>0</v>
      </c>
      <c r="E63" s="75">
        <f t="shared" si="15"/>
        <v>0</v>
      </c>
      <c r="F63" s="75">
        <f t="shared" si="16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4.25">
      <c r="A64" s="74" t="s">
        <v>72</v>
      </c>
      <c r="B64" s="75">
        <f>VLOOKUP(A64,'Overview Budget'!A:M,4,FALSE)</f>
        <v>0</v>
      </c>
      <c r="C64" s="75">
        <v>0</v>
      </c>
      <c r="D64" s="75">
        <v>0</v>
      </c>
      <c r="E64" s="75">
        <f t="shared" si="15"/>
        <v>0</v>
      </c>
      <c r="F64" s="75">
        <f t="shared" si="16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4.25">
      <c r="A65" s="74" t="s">
        <v>73</v>
      </c>
      <c r="B65" s="75">
        <f>VLOOKUP(A65,'Overview Budget'!A:M,4,FALSE)</f>
        <v>0</v>
      </c>
      <c r="C65" s="75">
        <v>0</v>
      </c>
      <c r="D65" s="75">
        <v>0</v>
      </c>
      <c r="E65" s="75">
        <f t="shared" si="15"/>
        <v>0</v>
      </c>
      <c r="F65" s="75">
        <f t="shared" si="16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4.25">
      <c r="A66" s="74" t="s">
        <v>74</v>
      </c>
      <c r="B66" s="75">
        <f>VLOOKUP(A66,'Overview Budget'!A:M,4,FALSE)</f>
        <v>0</v>
      </c>
      <c r="C66" s="75">
        <v>0</v>
      </c>
      <c r="D66" s="75">
        <v>0</v>
      </c>
      <c r="E66" s="75">
        <f t="shared" si="15"/>
        <v>0</v>
      </c>
      <c r="F66" s="75">
        <f t="shared" si="16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 thickBot="1">
      <c r="A67" s="74" t="s">
        <v>75</v>
      </c>
      <c r="B67" s="75">
        <f>VLOOKUP(A67,'Overview Budget'!A:M,4,FALSE)</f>
        <v>0</v>
      </c>
      <c r="C67" s="75">
        <v>0</v>
      </c>
      <c r="D67" s="75">
        <v>0</v>
      </c>
      <c r="E67" s="75">
        <f t="shared" si="15"/>
        <v>0</v>
      </c>
      <c r="F67" s="75">
        <f t="shared" si="16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 thickTop="1">
      <c r="A68" s="87" t="str">
        <f>"Total "&amp;A61</f>
        <v>Total INSURANCE</v>
      </c>
      <c r="B68" s="88">
        <f>SUM(B62:B67)</f>
        <v>0</v>
      </c>
      <c r="C68" s="88"/>
      <c r="D68" s="88"/>
      <c r="E68" s="88"/>
      <c r="F68" s="8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4.25">
      <c r="A69" s="73"/>
      <c r="B69" s="24"/>
      <c r="C69" s="24"/>
      <c r="D69" s="24"/>
      <c r="E69" s="24"/>
      <c r="F69" s="2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4.25">
      <c r="A70" s="121" t="s">
        <v>76</v>
      </c>
      <c r="B70" s="106"/>
      <c r="C70" s="106"/>
      <c r="D70" s="106"/>
      <c r="E70" s="106"/>
      <c r="F70" s="10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4.25">
      <c r="A71" s="74" t="s">
        <v>77</v>
      </c>
      <c r="B71" s="75">
        <f>VLOOKUP(A71,'Overview Budget'!A:M,4,FALSE)</f>
        <v>0</v>
      </c>
      <c r="C71" s="75">
        <v>0</v>
      </c>
      <c r="D71" s="75">
        <v>0</v>
      </c>
      <c r="E71" s="75">
        <f t="shared" ref="E71:E75" si="17">SUM(C71:D71)</f>
        <v>0</v>
      </c>
      <c r="F71" s="75">
        <f t="shared" ref="F71:F75" si="18">B71-E71</f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4.25">
      <c r="A72" s="74" t="s">
        <v>78</v>
      </c>
      <c r="B72" s="75">
        <f>VLOOKUP(A72,'Overview Budget'!A:M,4,FALSE)</f>
        <v>0</v>
      </c>
      <c r="C72" s="75">
        <v>0</v>
      </c>
      <c r="D72" s="75">
        <v>0</v>
      </c>
      <c r="E72" s="75">
        <f t="shared" si="17"/>
        <v>0</v>
      </c>
      <c r="F72" s="75">
        <f t="shared" si="18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4.25">
      <c r="A73" s="74" t="s">
        <v>79</v>
      </c>
      <c r="B73" s="75">
        <f>VLOOKUP(A73,'Overview Budget'!A:M,4,FALSE)</f>
        <v>0</v>
      </c>
      <c r="C73" s="75">
        <v>0</v>
      </c>
      <c r="D73" s="75">
        <v>0</v>
      </c>
      <c r="E73" s="75">
        <f t="shared" si="17"/>
        <v>0</v>
      </c>
      <c r="F73" s="75">
        <f t="shared" si="18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4.25">
      <c r="A74" s="74" t="s">
        <v>80</v>
      </c>
      <c r="B74" s="75">
        <f>VLOOKUP(A74,'Overview Budget'!A:M,4,FALSE)</f>
        <v>0</v>
      </c>
      <c r="C74" s="75">
        <v>0</v>
      </c>
      <c r="D74" s="75">
        <v>0</v>
      </c>
      <c r="E74" s="75">
        <f t="shared" si="17"/>
        <v>0</v>
      </c>
      <c r="F74" s="75">
        <f t="shared" si="18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 thickBot="1">
      <c r="A75" s="74" t="s">
        <v>81</v>
      </c>
      <c r="B75" s="75">
        <f>VLOOKUP(A75,'Overview Budget'!A:M,4,FALSE)</f>
        <v>0</v>
      </c>
      <c r="C75" s="75">
        <v>0</v>
      </c>
      <c r="D75" s="75">
        <v>0</v>
      </c>
      <c r="E75" s="75">
        <f t="shared" si="17"/>
        <v>0</v>
      </c>
      <c r="F75" s="75">
        <f t="shared" si="18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 thickTop="1">
      <c r="A76" s="87" t="str">
        <f>"Total "&amp;A70</f>
        <v>Total EDUCATION</v>
      </c>
      <c r="B76" s="88">
        <f>SUM(B71:B75)</f>
        <v>0</v>
      </c>
      <c r="C76" s="88"/>
      <c r="D76" s="88"/>
      <c r="E76" s="88"/>
      <c r="F76" s="8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4.25">
      <c r="A77" s="73"/>
      <c r="B77" s="24"/>
      <c r="C77" s="24"/>
      <c r="D77" s="24"/>
      <c r="E77" s="24"/>
      <c r="F77" s="2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4.25">
      <c r="A78" s="121" t="s">
        <v>82</v>
      </c>
      <c r="B78" s="106"/>
      <c r="C78" s="106"/>
      <c r="D78" s="106"/>
      <c r="E78" s="106"/>
      <c r="F78" s="10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4.25">
      <c r="A79" s="74" t="s">
        <v>84</v>
      </c>
      <c r="B79" s="75">
        <f>VLOOKUP(A79,'Overview Budget'!A:N,4,FALSE)</f>
        <v>0</v>
      </c>
      <c r="C79" s="75">
        <v>0</v>
      </c>
      <c r="D79" s="75">
        <v>0</v>
      </c>
      <c r="E79" s="75">
        <f t="shared" ref="E79:E82" si="19">SUM(C79:D79)</f>
        <v>0</v>
      </c>
      <c r="F79" s="75">
        <f t="shared" ref="F79:F82" si="20">B79-E79</f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4.25">
      <c r="A80" s="74" t="s">
        <v>85</v>
      </c>
      <c r="B80" s="75">
        <f>VLOOKUP(A80,'Overview Budget'!A:N,4,FALSE)</f>
        <v>0</v>
      </c>
      <c r="C80" s="75">
        <v>0</v>
      </c>
      <c r="D80" s="75">
        <v>0</v>
      </c>
      <c r="E80" s="75">
        <f t="shared" si="19"/>
        <v>0</v>
      </c>
      <c r="F80" s="75">
        <f t="shared" si="2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4.25">
      <c r="A81" s="74" t="s">
        <v>86</v>
      </c>
      <c r="B81" s="75">
        <f>VLOOKUP(A81,'Overview Budget'!A:N,4,FALSE)</f>
        <v>0</v>
      </c>
      <c r="C81" s="75">
        <v>0</v>
      </c>
      <c r="D81" s="75">
        <v>0</v>
      </c>
      <c r="E81" s="75">
        <f t="shared" si="19"/>
        <v>0</v>
      </c>
      <c r="F81" s="75">
        <f t="shared" si="2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" thickBot="1">
      <c r="A82" s="74" t="s">
        <v>87</v>
      </c>
      <c r="B82" s="75">
        <f>VLOOKUP(A82,'Overview Budget'!A:N,4,FALSE)</f>
        <v>0</v>
      </c>
      <c r="C82" s="75">
        <v>0</v>
      </c>
      <c r="D82" s="75">
        <v>0</v>
      </c>
      <c r="E82" s="75">
        <f t="shared" si="19"/>
        <v>0</v>
      </c>
      <c r="F82" s="75">
        <f t="shared" si="2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" thickTop="1">
      <c r="A83" s="87" t="str">
        <f>"Total "&amp;A78</f>
        <v>Total CHARITY/GIFTS</v>
      </c>
      <c r="B83" s="88">
        <f>SUM(B79:B82)</f>
        <v>0</v>
      </c>
      <c r="C83" s="88"/>
      <c r="D83" s="88"/>
      <c r="E83" s="88">
        <f>SUM(E79:E82)</f>
        <v>0</v>
      </c>
      <c r="F83" s="8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4.25">
      <c r="A84" s="73"/>
      <c r="B84" s="24"/>
      <c r="C84" s="24"/>
      <c r="D84" s="24"/>
      <c r="E84" s="24"/>
      <c r="F84" s="2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4.25">
      <c r="A85" s="121" t="s">
        <v>88</v>
      </c>
      <c r="B85" s="106"/>
      <c r="C85" s="106"/>
      <c r="D85" s="106"/>
      <c r="E85" s="106"/>
      <c r="F85" s="10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4.25">
      <c r="A86" s="74" t="s">
        <v>90</v>
      </c>
      <c r="B86" s="75">
        <f>VLOOKUP(A86,'Overview Budget'!A:N,4,FALSE)</f>
        <v>0</v>
      </c>
      <c r="C86" s="75">
        <v>0</v>
      </c>
      <c r="D86" s="75">
        <v>0</v>
      </c>
      <c r="E86" s="75">
        <f t="shared" ref="E86:E96" si="21">SUM(C86:D86)</f>
        <v>0</v>
      </c>
      <c r="F86" s="75">
        <f t="shared" ref="F86:F96" si="22">B86-E86</f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4.25">
      <c r="A87" s="74" t="s">
        <v>91</v>
      </c>
      <c r="B87" s="75">
        <f>VLOOKUP(A87,'Overview Budget'!A:N,4,FALSE)</f>
        <v>0</v>
      </c>
      <c r="C87" s="75">
        <v>0</v>
      </c>
      <c r="D87" s="75">
        <v>0</v>
      </c>
      <c r="E87" s="75">
        <f t="shared" si="21"/>
        <v>0</v>
      </c>
      <c r="F87" s="75">
        <f t="shared" si="22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4.25">
      <c r="A88" s="74" t="s">
        <v>92</v>
      </c>
      <c r="B88" s="75">
        <f>VLOOKUP(A88,'Overview Budget'!A:N,4,FALSE)</f>
        <v>0</v>
      </c>
      <c r="C88" s="75">
        <v>0</v>
      </c>
      <c r="D88" s="75">
        <v>0</v>
      </c>
      <c r="E88" s="75">
        <f t="shared" si="21"/>
        <v>0</v>
      </c>
      <c r="F88" s="75">
        <f t="shared" si="22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4.25">
      <c r="A89" s="74" t="s">
        <v>93</v>
      </c>
      <c r="B89" s="75">
        <f>VLOOKUP(A89,'Overview Budget'!A:N,4,FALSE)</f>
        <v>0</v>
      </c>
      <c r="C89" s="75">
        <v>0</v>
      </c>
      <c r="D89" s="75">
        <v>0</v>
      </c>
      <c r="E89" s="75">
        <f t="shared" si="21"/>
        <v>0</v>
      </c>
      <c r="F89" s="75">
        <f t="shared" si="22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4.25">
      <c r="A90" s="74" t="s">
        <v>94</v>
      </c>
      <c r="B90" s="75">
        <f>VLOOKUP(A90,'Overview Budget'!A:N,4,FALSE)</f>
        <v>0</v>
      </c>
      <c r="C90" s="75">
        <v>0</v>
      </c>
      <c r="D90" s="75">
        <v>0</v>
      </c>
      <c r="E90" s="75">
        <f t="shared" si="21"/>
        <v>0</v>
      </c>
      <c r="F90" s="75">
        <f t="shared" si="22"/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4.25">
      <c r="A91" s="74" t="s">
        <v>95</v>
      </c>
      <c r="B91" s="75">
        <f>VLOOKUP(A91,'Overview Budget'!A:N,4,FALSE)</f>
        <v>0</v>
      </c>
      <c r="C91" s="75">
        <v>0</v>
      </c>
      <c r="D91" s="75">
        <v>0</v>
      </c>
      <c r="E91" s="75">
        <f t="shared" si="21"/>
        <v>0</v>
      </c>
      <c r="F91" s="75">
        <f t="shared" si="22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4.25">
      <c r="A92" s="74" t="s">
        <v>96</v>
      </c>
      <c r="B92" s="75">
        <f>VLOOKUP(A92,'Overview Budget'!A:N,4,FALSE)</f>
        <v>0</v>
      </c>
      <c r="C92" s="75">
        <v>0</v>
      </c>
      <c r="D92" s="75">
        <v>0</v>
      </c>
      <c r="E92" s="75">
        <f t="shared" si="21"/>
        <v>0</v>
      </c>
      <c r="F92" s="75">
        <f t="shared" si="22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4.25">
      <c r="A93" s="74" t="s">
        <v>97</v>
      </c>
      <c r="B93" s="75">
        <f>VLOOKUP(A93,'Overview Budget'!A:N,4,FALSE)</f>
        <v>0</v>
      </c>
      <c r="C93" s="75">
        <v>0</v>
      </c>
      <c r="D93" s="75">
        <v>0</v>
      </c>
      <c r="E93" s="75">
        <f t="shared" si="21"/>
        <v>0</v>
      </c>
      <c r="F93" s="75">
        <f t="shared" si="22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4.25">
      <c r="A94" s="74" t="s">
        <v>98</v>
      </c>
      <c r="B94" s="75">
        <f>VLOOKUP(A94,'Overview Budget'!A:N,4,FALSE)</f>
        <v>0</v>
      </c>
      <c r="C94" s="75">
        <v>0</v>
      </c>
      <c r="D94" s="75">
        <v>0</v>
      </c>
      <c r="E94" s="75">
        <f t="shared" si="21"/>
        <v>0</v>
      </c>
      <c r="F94" s="75">
        <f t="shared" si="22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4.25">
      <c r="A95" s="74" t="s">
        <v>99</v>
      </c>
      <c r="B95" s="75">
        <f>VLOOKUP(A95,'Overview Budget'!A:N,4,FALSE)</f>
        <v>0</v>
      </c>
      <c r="C95" s="75">
        <v>0</v>
      </c>
      <c r="D95" s="75">
        <v>0</v>
      </c>
      <c r="E95" s="75">
        <f t="shared" si="21"/>
        <v>0</v>
      </c>
      <c r="F95" s="75">
        <f t="shared" si="22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" thickBot="1">
      <c r="A96" s="74" t="s">
        <v>100</v>
      </c>
      <c r="B96" s="75">
        <f>VLOOKUP(A96,'Overview Budget'!A:N,4,FALSE)</f>
        <v>0</v>
      </c>
      <c r="C96" s="75">
        <v>0</v>
      </c>
      <c r="D96" s="75">
        <v>0</v>
      </c>
      <c r="E96" s="75">
        <f t="shared" si="21"/>
        <v>0</v>
      </c>
      <c r="F96" s="75">
        <f t="shared" si="22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" thickTop="1">
      <c r="A97" s="87" t="str">
        <f>"Total "&amp;A85</f>
        <v>Total SAVINGS</v>
      </c>
      <c r="B97" s="88">
        <f>SUM(B86:B96)</f>
        <v>0</v>
      </c>
      <c r="C97" s="88"/>
      <c r="D97" s="88"/>
      <c r="E97" s="88">
        <f>SUM(E86:E96)</f>
        <v>0</v>
      </c>
      <c r="F97" s="88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4.25">
      <c r="A98" s="73"/>
      <c r="B98" s="24"/>
      <c r="C98" s="24"/>
      <c r="D98" s="24"/>
      <c r="E98" s="24"/>
      <c r="F98" s="2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4.25">
      <c r="A99" s="105" t="s">
        <v>101</v>
      </c>
      <c r="B99" s="106"/>
      <c r="C99" s="108"/>
      <c r="D99" s="108"/>
      <c r="E99" s="107"/>
      <c r="F99" s="108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4.25">
      <c r="A100" s="90" t="s">
        <v>102</v>
      </c>
      <c r="B100" s="92">
        <f>VLOOKUP(A100,'Overview Budget'!A:N,4,FALSE)</f>
        <v>0</v>
      </c>
      <c r="C100" s="97">
        <v>0</v>
      </c>
      <c r="D100" s="98">
        <v>0</v>
      </c>
      <c r="E100" s="94">
        <f t="shared" ref="E100:E102" si="23">SUM(C100:D100)</f>
        <v>0</v>
      </c>
      <c r="F100" s="99">
        <f t="shared" ref="F100:F102" si="24">B100-E100</f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4.25">
      <c r="A101" s="76" t="s">
        <v>103</v>
      </c>
      <c r="B101" s="92">
        <f>VLOOKUP(A101,'Overview Budget'!A:N,4,FALSE)+B95</f>
        <v>0</v>
      </c>
      <c r="C101" s="97">
        <v>0</v>
      </c>
      <c r="D101" s="98">
        <v>0</v>
      </c>
      <c r="E101" s="98">
        <f t="shared" si="23"/>
        <v>0</v>
      </c>
      <c r="F101" s="99">
        <f t="shared" si="24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" thickBot="1">
      <c r="A102" s="120" t="s">
        <v>104</v>
      </c>
      <c r="B102" s="75">
        <f>VLOOKUP(A102,'Overview Budget'!A:N,4,FALSE)+B96</f>
        <v>0</v>
      </c>
      <c r="C102" s="100">
        <v>0</v>
      </c>
      <c r="D102" s="101">
        <v>0</v>
      </c>
      <c r="E102" s="109">
        <f t="shared" si="23"/>
        <v>0</v>
      </c>
      <c r="F102" s="110">
        <f t="shared" si="24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" thickTop="1">
      <c r="A103" s="87" t="str">
        <f>"Total "&amp;A99</f>
        <v>Total ENTERTAINMENT</v>
      </c>
      <c r="B103" s="88">
        <f>SUM(B100:B102)</f>
        <v>0</v>
      </c>
      <c r="C103" s="88"/>
      <c r="D103" s="88"/>
      <c r="E103" s="88">
        <f>SUM(E100:E102)</f>
        <v>0</v>
      </c>
      <c r="F103" s="88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19" t="s">
        <v>104</v>
      </c>
      <c r="B104" s="9">
        <f>VLOOKUP(A104,'Overview Budget'!A:N,12,FALSE)</f>
        <v>0</v>
      </c>
      <c r="C104" s="20">
        <v>0</v>
      </c>
      <c r="D104" s="10">
        <v>0</v>
      </c>
      <c r="E104" s="3">
        <f t="shared" ref="E102:E104" si="25">SUM(C104:D104)</f>
        <v>0</v>
      </c>
      <c r="F104" s="4">
        <f t="shared" ref="F102:F104" si="26">B104-E104</f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>
      <c r="A105" s="5" t="str">
        <f>"Total "&amp;A101</f>
        <v xml:space="preserve">Total Guy's Discretionary </v>
      </c>
      <c r="B105" s="6">
        <f>SUM(B102:B104)</f>
        <v>0</v>
      </c>
      <c r="C105" s="8"/>
      <c r="D105" s="8"/>
      <c r="E105" s="6">
        <f>SUM(E102:E104)</f>
        <v>0</v>
      </c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38.25">
      <c r="A107" s="12" t="s">
        <v>111</v>
      </c>
      <c r="B107" s="13" t="s">
        <v>112</v>
      </c>
      <c r="C107" s="13" t="s">
        <v>113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>
      <c r="A108" s="14"/>
      <c r="B108" s="14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14"/>
      <c r="B109" s="14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>
      <c r="A110" s="14"/>
      <c r="B110" s="14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>
      <c r="A111" s="14"/>
      <c r="B111" s="14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>
      <c r="A112" s="14"/>
      <c r="B112" s="14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>
      <c r="A113" s="14"/>
      <c r="B113" s="14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25.5">
      <c r="A114" s="13" t="s">
        <v>114</v>
      </c>
      <c r="B114" s="13" t="s">
        <v>112</v>
      </c>
      <c r="C114" s="13" t="s">
        <v>115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>
      <c r="A115" s="15"/>
      <c r="B115" s="1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>
      <c r="A116" s="15"/>
      <c r="B116" s="1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>
      <c r="A117" s="15"/>
      <c r="B117" s="1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>
      <c r="A118" s="15"/>
      <c r="B118" s="1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>
      <c r="A119" s="15"/>
      <c r="B119" s="1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>
      <c r="A120" s="15"/>
      <c r="B120" s="1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>
      <c r="A121" s="15"/>
      <c r="B121" s="1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>
      <c r="A122" s="15"/>
      <c r="B122" s="1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>
      <c r="A123" s="17"/>
      <c r="B123" s="1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>
      <c r="A124" s="2"/>
      <c r="B124" s="1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>
      <c r="A125" s="2"/>
      <c r="B125" s="1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>
      <c r="A126" s="2"/>
      <c r="B126" s="1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>
      <c r="A127" s="2"/>
      <c r="B127" s="1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>
      <c r="A128" s="2"/>
      <c r="B128" s="1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>
      <c r="A129" s="2"/>
      <c r="B129" s="1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>
      <c r="A130" s="2"/>
      <c r="B130" s="1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>
      <c r="A131" s="2"/>
      <c r="B131" s="1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>
      <c r="A132" s="2"/>
      <c r="B132" s="1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>
      <c r="A133" s="2"/>
      <c r="B133" s="1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>
      <c r="A134" s="2"/>
      <c r="B134" s="1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</sheetData>
  <conditionalFormatting sqref="F104">
    <cfRule type="cellIs" dxfId="35" priority="7" operator="greaterThan">
      <formula>0</formula>
    </cfRule>
  </conditionalFormatting>
  <conditionalFormatting sqref="F104">
    <cfRule type="cellIs" dxfId="28" priority="14" operator="lessThan">
      <formula>0</formula>
    </cfRule>
  </conditionalFormatting>
  <conditionalFormatting sqref="F104">
    <cfRule type="cellIs" dxfId="21" priority="21" operator="equal">
      <formula>0</formula>
    </cfRule>
  </conditionalFormatting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T134"/>
  <sheetViews>
    <sheetView workbookViewId="0">
      <pane ySplit="2" topLeftCell="A3" activePane="bottomLeft" state="frozen"/>
      <selection pane="bottomLeft" activeCell="G15" sqref="G15"/>
    </sheetView>
  </sheetViews>
  <sheetFormatPr defaultColWidth="12.5703125" defaultRowHeight="12.75" customHeight="1"/>
  <cols>
    <col min="1" max="1" width="47" customWidth="1"/>
    <col min="2" max="2" width="8" bestFit="1" customWidth="1"/>
    <col min="3" max="4" width="12.28515625" bestFit="1" customWidth="1"/>
    <col min="5" max="5" width="9" customWidth="1"/>
    <col min="6" max="6" width="16" customWidth="1"/>
    <col min="7" max="7" width="58.28515625" customWidth="1"/>
    <col min="8" max="8" width="24.85546875" customWidth="1"/>
    <col min="9" max="20" width="15.140625" customWidth="1"/>
  </cols>
  <sheetData>
    <row r="1" spans="1:20" ht="22.5">
      <c r="A1" s="102" t="s">
        <v>124</v>
      </c>
      <c r="B1" s="114" t="s">
        <v>106</v>
      </c>
      <c r="C1" s="114" t="s">
        <v>107</v>
      </c>
      <c r="D1" s="114" t="s">
        <v>108</v>
      </c>
      <c r="E1" s="114" t="s">
        <v>109</v>
      </c>
      <c r="F1" s="114" t="s">
        <v>110</v>
      </c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2.5">
      <c r="A2" s="115"/>
      <c r="B2" s="116"/>
      <c r="C2" s="116"/>
      <c r="D2" s="116"/>
      <c r="E2" s="116"/>
      <c r="F2" s="1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>
      <c r="A3" s="121" t="s">
        <v>25</v>
      </c>
      <c r="B3" s="106"/>
      <c r="C3" s="106"/>
      <c r="D3" s="106"/>
      <c r="E3" s="106"/>
      <c r="F3" s="10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25">
      <c r="A4" s="74" t="s">
        <v>26</v>
      </c>
      <c r="B4" s="75">
        <f>VLOOKUP(A4,'Overview Budget'!A:N,4,FALSE)</f>
        <v>0</v>
      </c>
      <c r="C4" s="75">
        <v>0</v>
      </c>
      <c r="D4" s="75">
        <v>0</v>
      </c>
      <c r="E4" s="75">
        <f t="shared" ref="E4:E10" si="0">SUM(C4:D4)</f>
        <v>0</v>
      </c>
      <c r="F4" s="75">
        <f t="shared" ref="F4:F10" si="1">B4-E4</f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s="74" t="s">
        <v>27</v>
      </c>
      <c r="B5" s="75">
        <f>VLOOKUP(A5,'Overview Budget'!A:N,4,FALSE)</f>
        <v>0</v>
      </c>
      <c r="C5" s="75">
        <v>0</v>
      </c>
      <c r="D5" s="75">
        <v>0</v>
      </c>
      <c r="E5" s="75">
        <f t="shared" si="0"/>
        <v>0</v>
      </c>
      <c r="F5" s="75">
        <f t="shared" si="1"/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4.25">
      <c r="A6" s="74" t="s">
        <v>28</v>
      </c>
      <c r="B6" s="75">
        <f>VLOOKUP(A6,'Overview Budget'!A:N,4,FALSE)</f>
        <v>0</v>
      </c>
      <c r="C6" s="75">
        <v>0</v>
      </c>
      <c r="D6" s="75">
        <v>0</v>
      </c>
      <c r="E6" s="75">
        <f t="shared" si="0"/>
        <v>0</v>
      </c>
      <c r="F6" s="75">
        <f t="shared" si="1"/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25">
      <c r="A7" s="74" t="s">
        <v>29</v>
      </c>
      <c r="B7" s="75">
        <f>VLOOKUP(A7,'Overview Budget'!A:N,4,FALSE)</f>
        <v>0</v>
      </c>
      <c r="C7" s="75">
        <v>0</v>
      </c>
      <c r="D7" s="75">
        <v>0</v>
      </c>
      <c r="E7" s="75">
        <f t="shared" si="0"/>
        <v>0</v>
      </c>
      <c r="F7" s="75">
        <f t="shared" si="1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4.25">
      <c r="A8" s="74" t="s">
        <v>30</v>
      </c>
      <c r="B8" s="75">
        <f>VLOOKUP(A8,'Overview Budget'!A:N,4,FALSE)</f>
        <v>0</v>
      </c>
      <c r="C8" s="75">
        <v>0</v>
      </c>
      <c r="D8" s="75">
        <v>0</v>
      </c>
      <c r="E8" s="75">
        <f t="shared" si="0"/>
        <v>0</v>
      </c>
      <c r="F8" s="75">
        <f t="shared" si="1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25">
      <c r="A9" s="74" t="s">
        <v>31</v>
      </c>
      <c r="B9" s="75">
        <f>VLOOKUP(A9,'Overview Budget'!A:N,4,FALSE)</f>
        <v>0</v>
      </c>
      <c r="C9" s="75">
        <v>0</v>
      </c>
      <c r="D9" s="75">
        <v>0</v>
      </c>
      <c r="E9" s="75">
        <f t="shared" si="0"/>
        <v>0</v>
      </c>
      <c r="F9" s="75">
        <f t="shared" si="1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 thickBot="1">
      <c r="A10" s="74" t="s">
        <v>32</v>
      </c>
      <c r="B10" s="75">
        <f>VLOOKUP(A10,'Overview Budget'!A:N,4,FALSE)</f>
        <v>0</v>
      </c>
      <c r="C10" s="75">
        <v>0</v>
      </c>
      <c r="D10" s="75">
        <v>0</v>
      </c>
      <c r="E10" s="75">
        <f t="shared" si="0"/>
        <v>0</v>
      </c>
      <c r="F10" s="75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 thickTop="1">
      <c r="A11" s="87" t="str">
        <f>"Total "&amp;A3</f>
        <v>Total FIXED EXPENSES</v>
      </c>
      <c r="B11" s="88">
        <f>SUM(B4:B10)</f>
        <v>0</v>
      </c>
      <c r="C11" s="88">
        <f t="shared" ref="C11:F11" si="2">SUM(C4:C10)</f>
        <v>0</v>
      </c>
      <c r="D11" s="88">
        <f t="shared" si="2"/>
        <v>0</v>
      </c>
      <c r="E11" s="88">
        <f t="shared" si="2"/>
        <v>0</v>
      </c>
      <c r="F11" s="89">
        <f t="shared" si="2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4.25">
      <c r="A12" s="73"/>
      <c r="B12" s="24"/>
      <c r="C12" s="24"/>
      <c r="D12" s="24"/>
      <c r="E12" s="24"/>
      <c r="F12" s="2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4.25">
      <c r="A13" s="121" t="s">
        <v>33</v>
      </c>
      <c r="B13" s="106"/>
      <c r="C13" s="106"/>
      <c r="D13" s="106"/>
      <c r="E13" s="106"/>
      <c r="F13" s="10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4.25">
      <c r="A14" s="74" t="s">
        <v>34</v>
      </c>
      <c r="B14" s="75">
        <f>VLOOKUP(A14,'Overview Budget'!A:N,4,FALSE)</f>
        <v>0</v>
      </c>
      <c r="C14" s="75">
        <v>0</v>
      </c>
      <c r="D14" s="75">
        <v>0</v>
      </c>
      <c r="E14" s="75">
        <f t="shared" ref="E14:E18" si="3">SUM(C14:D14)</f>
        <v>0</v>
      </c>
      <c r="F14" s="75">
        <f t="shared" ref="F14:F21" si="4">B14-E14</f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4.25">
      <c r="A15" s="74" t="s">
        <v>35</v>
      </c>
      <c r="B15" s="75">
        <f>VLOOKUP(A15,'Overview Budget'!A:N,4,FALSE)</f>
        <v>0</v>
      </c>
      <c r="C15" s="75">
        <v>0</v>
      </c>
      <c r="D15" s="75">
        <v>0</v>
      </c>
      <c r="E15" s="75">
        <f t="shared" si="3"/>
        <v>0</v>
      </c>
      <c r="F15" s="75">
        <f t="shared" si="4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4.25">
      <c r="A16" s="74" t="s">
        <v>36</v>
      </c>
      <c r="B16" s="75">
        <f>VLOOKUP(A16,'Overview Budget'!A:N,4,FALSE)</f>
        <v>0</v>
      </c>
      <c r="C16" s="75">
        <v>0</v>
      </c>
      <c r="D16" s="75">
        <v>0</v>
      </c>
      <c r="E16" s="75">
        <f t="shared" si="3"/>
        <v>0</v>
      </c>
      <c r="F16" s="75">
        <f t="shared" si="4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4.25">
      <c r="A17" s="74" t="s">
        <v>37</v>
      </c>
      <c r="B17" s="75">
        <f>VLOOKUP(A17,'Overview Budget'!A:N,4,FALSE)</f>
        <v>0</v>
      </c>
      <c r="C17" s="75">
        <v>0</v>
      </c>
      <c r="D17" s="75">
        <v>0</v>
      </c>
      <c r="E17" s="75">
        <f t="shared" si="3"/>
        <v>0</v>
      </c>
      <c r="F17" s="75">
        <f t="shared" si="4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4.25">
      <c r="A18" s="74" t="s">
        <v>38</v>
      </c>
      <c r="B18" s="75">
        <f>VLOOKUP(A18,'Overview Budget'!A:N,4,FALSE)</f>
        <v>0</v>
      </c>
      <c r="C18" s="75">
        <v>0</v>
      </c>
      <c r="D18" s="75">
        <v>0</v>
      </c>
      <c r="E18" s="75">
        <f t="shared" si="3"/>
        <v>0</v>
      </c>
      <c r="F18" s="75">
        <f t="shared" si="4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4.25">
      <c r="A19" s="74" t="s">
        <v>39</v>
      </c>
      <c r="B19" s="75">
        <f>VLOOKUP(A19,'Overview Budget'!A:N,4,FALSE)</f>
        <v>0</v>
      </c>
      <c r="C19" s="75">
        <v>0</v>
      </c>
      <c r="D19" s="75">
        <v>0</v>
      </c>
      <c r="E19" s="75">
        <v>0</v>
      </c>
      <c r="F19" s="75">
        <f t="shared" si="4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4.25">
      <c r="A20" s="74" t="s">
        <v>40</v>
      </c>
      <c r="B20" s="75">
        <f>VLOOKUP(A20,'Overview Budget'!A:N,4,FALSE)</f>
        <v>0</v>
      </c>
      <c r="C20" s="75">
        <v>0</v>
      </c>
      <c r="D20" s="75">
        <v>0</v>
      </c>
      <c r="E20" s="75">
        <v>0</v>
      </c>
      <c r="F20" s="75">
        <f t="shared" si="4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 thickBot="1">
      <c r="A21" s="74" t="s">
        <v>41</v>
      </c>
      <c r="B21" s="75">
        <f>VLOOKUP(A21,'Overview Budget'!A:N,4,FALSE)</f>
        <v>0</v>
      </c>
      <c r="C21" s="75">
        <v>0</v>
      </c>
      <c r="D21" s="75">
        <v>0</v>
      </c>
      <c r="E21" s="75">
        <v>0</v>
      </c>
      <c r="F21" s="75">
        <f t="shared" si="4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 thickTop="1">
      <c r="A22" s="87" t="str">
        <f>"Total "&amp;A13</f>
        <v>Total TEMPORARY EXPENSES</v>
      </c>
      <c r="B22" s="88">
        <f>SUM(B14:B21)</f>
        <v>0</v>
      </c>
      <c r="C22" s="88">
        <f t="shared" ref="C22:F22" si="5">SUM(C14:C21)</f>
        <v>0</v>
      </c>
      <c r="D22" s="88">
        <f t="shared" si="5"/>
        <v>0</v>
      </c>
      <c r="E22" s="88">
        <f t="shared" si="5"/>
        <v>0</v>
      </c>
      <c r="F22" s="89">
        <f t="shared" si="5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4.25">
      <c r="A24" s="121" t="s">
        <v>42</v>
      </c>
      <c r="B24" s="106"/>
      <c r="C24" s="106"/>
      <c r="D24" s="106"/>
      <c r="E24" s="106"/>
      <c r="F24" s="10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4.25">
      <c r="A25" s="74" t="s">
        <v>43</v>
      </c>
      <c r="B25" s="75">
        <f>VLOOKUP(A25,'Overview Budget'!A:N,4,FALSE)</f>
        <v>0</v>
      </c>
      <c r="C25" s="75">
        <v>0</v>
      </c>
      <c r="D25" s="75">
        <v>0</v>
      </c>
      <c r="E25" s="75">
        <f t="shared" ref="E25:E33" si="6">SUM(C25:D25)</f>
        <v>0</v>
      </c>
      <c r="F25" s="75">
        <f t="shared" ref="F25:F33" si="7">B25-E25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4.25">
      <c r="A26" s="74" t="s">
        <v>44</v>
      </c>
      <c r="B26" s="75">
        <f>VLOOKUP(A26,'Overview Budget'!A:N,4,FALSE)</f>
        <v>0</v>
      </c>
      <c r="C26" s="75">
        <v>0</v>
      </c>
      <c r="D26" s="75">
        <v>0</v>
      </c>
      <c r="E26" s="75">
        <f t="shared" si="6"/>
        <v>0</v>
      </c>
      <c r="F26" s="75">
        <f t="shared" si="7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25">
      <c r="A27" s="74" t="s">
        <v>45</v>
      </c>
      <c r="B27" s="75">
        <f>VLOOKUP(A27,'Overview Budget'!A:N,4,FALSE)</f>
        <v>0</v>
      </c>
      <c r="C27" s="75">
        <v>0</v>
      </c>
      <c r="D27" s="75">
        <v>0</v>
      </c>
      <c r="E27" s="75">
        <f t="shared" si="6"/>
        <v>0</v>
      </c>
      <c r="F27" s="75">
        <f t="shared" si="7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4.25">
      <c r="A28" s="74" t="s">
        <v>46</v>
      </c>
      <c r="B28" s="75">
        <f>VLOOKUP(A28,'Overview Budget'!A:N,4,FALSE)</f>
        <v>0</v>
      </c>
      <c r="C28" s="75">
        <v>0</v>
      </c>
      <c r="D28" s="75">
        <v>0</v>
      </c>
      <c r="E28" s="75">
        <f t="shared" si="6"/>
        <v>0</v>
      </c>
      <c r="F28" s="75">
        <f t="shared" si="7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4.25">
      <c r="A29" s="74" t="s">
        <v>47</v>
      </c>
      <c r="B29" s="75">
        <f>VLOOKUP(A29,'Overview Budget'!A:N,4,FALSE)</f>
        <v>0</v>
      </c>
      <c r="C29" s="75">
        <v>0</v>
      </c>
      <c r="D29" s="75">
        <v>0</v>
      </c>
      <c r="E29" s="75">
        <f t="shared" si="6"/>
        <v>0</v>
      </c>
      <c r="F29" s="75">
        <f t="shared" si="7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4.25">
      <c r="A30" s="74" t="s">
        <v>48</v>
      </c>
      <c r="B30" s="75">
        <f>VLOOKUP(A30,'Overview Budget'!A:N,4,FALSE)</f>
        <v>0</v>
      </c>
      <c r="C30" s="75">
        <v>0</v>
      </c>
      <c r="D30" s="75">
        <v>0</v>
      </c>
      <c r="E30" s="75">
        <f t="shared" si="6"/>
        <v>0</v>
      </c>
      <c r="F30" s="75">
        <f t="shared" si="7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4.25">
      <c r="A31" s="74" t="s">
        <v>40</v>
      </c>
      <c r="B31" s="75">
        <f>VLOOKUP(A31,'Overview Budget'!A:N,4,FALSE)</f>
        <v>0</v>
      </c>
      <c r="C31" s="75">
        <v>0</v>
      </c>
      <c r="D31" s="75">
        <v>0</v>
      </c>
      <c r="E31" s="75">
        <f t="shared" si="6"/>
        <v>0</v>
      </c>
      <c r="F31" s="75">
        <f t="shared" si="7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4.25">
      <c r="A32" s="74" t="s">
        <v>49</v>
      </c>
      <c r="B32" s="75">
        <f>VLOOKUP(A32,'Overview Budget'!A:N,4,FALSE)</f>
        <v>0</v>
      </c>
      <c r="C32" s="75">
        <v>0</v>
      </c>
      <c r="D32" s="75">
        <v>0</v>
      </c>
      <c r="E32" s="75">
        <f t="shared" si="6"/>
        <v>0</v>
      </c>
      <c r="F32" s="75">
        <f t="shared" si="7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 thickBot="1">
      <c r="A33" s="74" t="s">
        <v>50</v>
      </c>
      <c r="B33" s="75">
        <f>VLOOKUP(A33,'Overview Budget'!A:N,4,FALSE)</f>
        <v>0</v>
      </c>
      <c r="C33" s="75">
        <v>0</v>
      </c>
      <c r="D33" s="75">
        <v>0</v>
      </c>
      <c r="E33" s="75">
        <f t="shared" si="6"/>
        <v>0</v>
      </c>
      <c r="F33" s="75">
        <f t="shared" si="7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" thickTop="1">
      <c r="A34" s="87" t="str">
        <f>"Total "&amp;A24</f>
        <v>Total DAILY LIVING</v>
      </c>
      <c r="B34" s="88">
        <f t="shared" ref="B34:F34" si="8">SUM(B25:B33)</f>
        <v>0</v>
      </c>
      <c r="C34" s="88">
        <f t="shared" si="8"/>
        <v>0</v>
      </c>
      <c r="D34" s="88">
        <f t="shared" si="8"/>
        <v>0</v>
      </c>
      <c r="E34" s="88">
        <f t="shared" si="8"/>
        <v>0</v>
      </c>
      <c r="F34" s="89">
        <f t="shared" si="8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4.25">
      <c r="A35" s="73"/>
      <c r="B35" s="24"/>
      <c r="C35" s="24"/>
      <c r="D35" s="24"/>
      <c r="E35" s="24"/>
      <c r="F35" s="2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4.25">
      <c r="A36" s="121" t="s">
        <v>51</v>
      </c>
      <c r="B36" s="106"/>
      <c r="C36" s="106"/>
      <c r="D36" s="106"/>
      <c r="E36" s="106"/>
      <c r="F36" s="10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4.25">
      <c r="A37" s="74" t="s">
        <v>52</v>
      </c>
      <c r="B37" s="75">
        <f>VLOOKUP(A37,'Overview Budget'!A:N,4,FALSE)</f>
        <v>0</v>
      </c>
      <c r="C37" s="75">
        <v>0</v>
      </c>
      <c r="D37" s="75">
        <v>0</v>
      </c>
      <c r="E37" s="75">
        <f t="shared" ref="E37:E45" si="9">SUM(C37:D37)</f>
        <v>0</v>
      </c>
      <c r="F37" s="75">
        <f t="shared" ref="F37:F45" si="10">B37-E37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4.25">
      <c r="A38" s="74" t="s">
        <v>53</v>
      </c>
      <c r="B38" s="75">
        <f>VLOOKUP(A38,'Overview Budget'!A:N,4,FALSE)</f>
        <v>0</v>
      </c>
      <c r="C38" s="75">
        <v>0</v>
      </c>
      <c r="D38" s="75">
        <v>0</v>
      </c>
      <c r="E38" s="75">
        <f t="shared" si="9"/>
        <v>0</v>
      </c>
      <c r="F38" s="75">
        <f t="shared" si="1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4.25">
      <c r="A39" s="74" t="s">
        <v>57</v>
      </c>
      <c r="B39" s="75">
        <f>VLOOKUP(A39,'Overview Budget'!A:N,4,FALSE)</f>
        <v>0</v>
      </c>
      <c r="C39" s="75">
        <v>0</v>
      </c>
      <c r="D39" s="75">
        <v>0</v>
      </c>
      <c r="E39" s="75">
        <f t="shared" si="9"/>
        <v>0</v>
      </c>
      <c r="F39" s="75">
        <f t="shared" si="1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4.25">
      <c r="A40" s="74" t="s">
        <v>58</v>
      </c>
      <c r="B40" s="75">
        <f>VLOOKUP(A40,'Overview Budget'!A:N,4,FALSE)</f>
        <v>0</v>
      </c>
      <c r="C40" s="75">
        <v>0</v>
      </c>
      <c r="D40" s="75">
        <v>0</v>
      </c>
      <c r="E40" s="75">
        <f t="shared" si="9"/>
        <v>0</v>
      </c>
      <c r="F40" s="75">
        <f t="shared" si="1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4.25">
      <c r="A41" s="74" t="s">
        <v>59</v>
      </c>
      <c r="B41" s="75">
        <f>VLOOKUP(A41,'Overview Budget'!A:N,4,FALSE)</f>
        <v>0</v>
      </c>
      <c r="C41" s="75">
        <v>0</v>
      </c>
      <c r="D41" s="75">
        <v>0</v>
      </c>
      <c r="E41" s="75">
        <f t="shared" si="9"/>
        <v>0</v>
      </c>
      <c r="F41" s="75">
        <f t="shared" si="1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4.25">
      <c r="A42" s="74" t="s">
        <v>54</v>
      </c>
      <c r="B42" s="75">
        <f>VLOOKUP(A42,'Overview Budget'!A:N,4,FALSE)</f>
        <v>0</v>
      </c>
      <c r="C42" s="75">
        <v>0</v>
      </c>
      <c r="D42" s="75">
        <v>0</v>
      </c>
      <c r="E42" s="75">
        <f t="shared" si="9"/>
        <v>0</v>
      </c>
      <c r="F42" s="75">
        <f t="shared" si="1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4.25">
      <c r="A43" s="74" t="s">
        <v>55</v>
      </c>
      <c r="B43" s="75">
        <f>VLOOKUP(A43,'Overview Budget'!A:N,4,FALSE)</f>
        <v>0</v>
      </c>
      <c r="C43" s="75">
        <v>0</v>
      </c>
      <c r="D43" s="75">
        <v>0</v>
      </c>
      <c r="E43" s="75">
        <f t="shared" si="9"/>
        <v>0</v>
      </c>
      <c r="F43" s="75">
        <f t="shared" si="1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4.25">
      <c r="A44" s="74" t="s">
        <v>56</v>
      </c>
      <c r="B44" s="75">
        <f>VLOOKUP(A44,'Overview Budget'!A:N,4,FALSE)</f>
        <v>0</v>
      </c>
      <c r="C44" s="75">
        <v>0</v>
      </c>
      <c r="D44" s="75">
        <v>0</v>
      </c>
      <c r="E44" s="75">
        <f t="shared" si="9"/>
        <v>0</v>
      </c>
      <c r="F44" s="75">
        <f t="shared" si="1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 thickBot="1">
      <c r="A45" s="74" t="s">
        <v>24</v>
      </c>
      <c r="B45" s="75">
        <f>VLOOKUP(A45,'Overview Budget'!A:N,4,FALSE)</f>
        <v>0</v>
      </c>
      <c r="C45" s="75">
        <v>0</v>
      </c>
      <c r="D45" s="75">
        <v>0</v>
      </c>
      <c r="E45" s="75">
        <f t="shared" si="9"/>
        <v>0</v>
      </c>
      <c r="F45" s="75">
        <f t="shared" si="1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thickTop="1">
      <c r="A46" s="87" t="str">
        <f>"Total "&amp;A36</f>
        <v>Total CHILDREN</v>
      </c>
      <c r="B46" s="88">
        <f>SUM(B37:B45)</f>
        <v>0</v>
      </c>
      <c r="C46" s="88"/>
      <c r="D46" s="88"/>
      <c r="E46" s="88"/>
      <c r="F46" s="8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4.25">
      <c r="A47" s="73"/>
      <c r="B47" s="24"/>
      <c r="C47" s="24"/>
      <c r="D47" s="24"/>
      <c r="E47" s="24"/>
      <c r="F47" s="2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4.25">
      <c r="A48" s="121" t="s">
        <v>60</v>
      </c>
      <c r="B48" s="106"/>
      <c r="C48" s="106"/>
      <c r="D48" s="106"/>
      <c r="E48" s="106"/>
      <c r="F48" s="10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4.25">
      <c r="A49" s="74" t="s">
        <v>61</v>
      </c>
      <c r="B49" s="75">
        <f>VLOOKUP(A49,'Overview Budget'!A:N,4,FALSE)</f>
        <v>0</v>
      </c>
      <c r="C49" s="75">
        <v>0</v>
      </c>
      <c r="D49" s="75">
        <v>0</v>
      </c>
      <c r="E49" s="75">
        <f t="shared" ref="E49:E52" si="11">SUM(C49:D49)</f>
        <v>0</v>
      </c>
      <c r="F49" s="75">
        <f t="shared" ref="F49:F52" si="12">B49-E49</f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4.25">
      <c r="A50" s="74" t="s">
        <v>62</v>
      </c>
      <c r="B50" s="75">
        <f>VLOOKUP(A50,'Overview Budget'!A:N,4,FALSE)</f>
        <v>0</v>
      </c>
      <c r="C50" s="75">
        <v>0</v>
      </c>
      <c r="D50" s="75">
        <v>0</v>
      </c>
      <c r="E50" s="75">
        <f t="shared" si="11"/>
        <v>0</v>
      </c>
      <c r="F50" s="75">
        <f t="shared" si="12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4.25">
      <c r="A51" s="74" t="s">
        <v>63</v>
      </c>
      <c r="B51" s="75">
        <f>VLOOKUP(A51,'Overview Budget'!A:N,4,FALSE)</f>
        <v>0</v>
      </c>
      <c r="C51" s="75">
        <v>0</v>
      </c>
      <c r="D51" s="75">
        <v>0</v>
      </c>
      <c r="E51" s="75">
        <f t="shared" si="11"/>
        <v>0</v>
      </c>
      <c r="F51" s="75">
        <f t="shared" si="12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thickBot="1">
      <c r="A52" s="74" t="s">
        <v>64</v>
      </c>
      <c r="B52" s="75">
        <f>VLOOKUP(A52,'Overview Budget'!A:N,4,FALSE)</f>
        <v>0</v>
      </c>
      <c r="C52" s="75">
        <v>0</v>
      </c>
      <c r="D52" s="75">
        <v>0</v>
      </c>
      <c r="E52" s="75">
        <f t="shared" si="11"/>
        <v>0</v>
      </c>
      <c r="F52" s="75">
        <f t="shared" si="12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 thickTop="1">
      <c r="A53" s="87" t="str">
        <f>"Total "&amp;A48</f>
        <v>Total TRANSPORTATION</v>
      </c>
      <c r="B53" s="88">
        <f>SUM(B49:B52)</f>
        <v>0</v>
      </c>
      <c r="C53" s="88"/>
      <c r="D53" s="88"/>
      <c r="E53" s="88">
        <f>SUM(E49:E52)</f>
        <v>0</v>
      </c>
      <c r="F53" s="8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4.25">
      <c r="A54" s="73"/>
      <c r="B54" s="24"/>
      <c r="C54" s="24"/>
      <c r="D54" s="24"/>
      <c r="E54" s="24"/>
      <c r="F54" s="2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4.25">
      <c r="A55" s="121" t="s">
        <v>65</v>
      </c>
      <c r="B55" s="106"/>
      <c r="C55" s="106"/>
      <c r="D55" s="106"/>
      <c r="E55" s="106"/>
      <c r="F55" s="10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4.25">
      <c r="A56" s="74" t="s">
        <v>66</v>
      </c>
      <c r="B56" s="75">
        <f>VLOOKUP(A56,'Overview Budget'!A:N,4,FALSE)</f>
        <v>0</v>
      </c>
      <c r="C56" s="75">
        <v>0</v>
      </c>
      <c r="D56" s="75">
        <v>0</v>
      </c>
      <c r="E56" s="75">
        <f t="shared" ref="E56:E58" si="13">SUM(C56:D56)</f>
        <v>0</v>
      </c>
      <c r="F56" s="75">
        <f t="shared" ref="F56:F58" si="14">B56-E56</f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4.25">
      <c r="A57" s="74" t="s">
        <v>67</v>
      </c>
      <c r="B57" s="75">
        <f>VLOOKUP(A57,'Overview Budget'!A:N,4,FALSE)</f>
        <v>0</v>
      </c>
      <c r="C57" s="75">
        <v>0</v>
      </c>
      <c r="D57" s="75">
        <v>0</v>
      </c>
      <c r="E57" s="75">
        <f t="shared" si="13"/>
        <v>0</v>
      </c>
      <c r="F57" s="75">
        <f t="shared" si="14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4.25">
      <c r="A58" s="74" t="s">
        <v>68</v>
      </c>
      <c r="B58" s="75">
        <f>VLOOKUP(A58,'Overview Budget'!A:N,4,FALSE)</f>
        <v>0</v>
      </c>
      <c r="C58" s="75">
        <v>0</v>
      </c>
      <c r="D58" s="75">
        <v>0</v>
      </c>
      <c r="E58" s="75">
        <f t="shared" si="13"/>
        <v>0</v>
      </c>
      <c r="F58" s="75">
        <f t="shared" si="14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4.25">
      <c r="A59" s="84" t="str">
        <f>"Total "&amp;A55</f>
        <v>Total HEALTH</v>
      </c>
      <c r="B59" s="85">
        <f>SUM(B56:B58)</f>
        <v>0</v>
      </c>
      <c r="C59" s="86"/>
      <c r="D59" s="86"/>
      <c r="E59" s="85">
        <f>SUM(E56:E58)</f>
        <v>0</v>
      </c>
      <c r="F59" s="8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4.25">
      <c r="A60" s="73"/>
      <c r="B60" s="24"/>
      <c r="C60" s="24"/>
      <c r="D60" s="24"/>
      <c r="E60" s="24"/>
      <c r="F60" s="2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4.25">
      <c r="A61" s="121" t="s">
        <v>69</v>
      </c>
      <c r="B61" s="106"/>
      <c r="C61" s="106"/>
      <c r="D61" s="106"/>
      <c r="E61" s="106"/>
      <c r="F61" s="10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4.25">
      <c r="A62" s="74" t="s">
        <v>70</v>
      </c>
      <c r="B62" s="75">
        <f>VLOOKUP(A62,'Overview Budget'!A:M,4,FALSE)</f>
        <v>0</v>
      </c>
      <c r="C62" s="75">
        <v>0</v>
      </c>
      <c r="D62" s="75">
        <v>0</v>
      </c>
      <c r="E62" s="75">
        <f t="shared" ref="E62:E67" si="15">SUM(C62:D62)</f>
        <v>0</v>
      </c>
      <c r="F62" s="75">
        <f t="shared" ref="F62:F67" si="16">B62-E62</f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4.25">
      <c r="A63" s="74" t="s">
        <v>71</v>
      </c>
      <c r="B63" s="75">
        <f>VLOOKUP(A63,'Overview Budget'!A:M,4,FALSE)</f>
        <v>0</v>
      </c>
      <c r="C63" s="75">
        <v>0</v>
      </c>
      <c r="D63" s="75">
        <v>0</v>
      </c>
      <c r="E63" s="75">
        <f t="shared" si="15"/>
        <v>0</v>
      </c>
      <c r="F63" s="75">
        <f t="shared" si="16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4.25">
      <c r="A64" s="74" t="s">
        <v>72</v>
      </c>
      <c r="B64" s="75">
        <f>VLOOKUP(A64,'Overview Budget'!A:M,4,FALSE)</f>
        <v>0</v>
      </c>
      <c r="C64" s="75">
        <v>0</v>
      </c>
      <c r="D64" s="75">
        <v>0</v>
      </c>
      <c r="E64" s="75">
        <f t="shared" si="15"/>
        <v>0</v>
      </c>
      <c r="F64" s="75">
        <f t="shared" si="16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4.25">
      <c r="A65" s="74" t="s">
        <v>73</v>
      </c>
      <c r="B65" s="75">
        <f>VLOOKUP(A65,'Overview Budget'!A:M,4,FALSE)</f>
        <v>0</v>
      </c>
      <c r="C65" s="75">
        <v>0</v>
      </c>
      <c r="D65" s="75">
        <v>0</v>
      </c>
      <c r="E65" s="75">
        <f t="shared" si="15"/>
        <v>0</v>
      </c>
      <c r="F65" s="75">
        <f t="shared" si="16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4.25">
      <c r="A66" s="74" t="s">
        <v>74</v>
      </c>
      <c r="B66" s="75">
        <f>VLOOKUP(A66,'Overview Budget'!A:M,4,FALSE)</f>
        <v>0</v>
      </c>
      <c r="C66" s="75">
        <v>0</v>
      </c>
      <c r="D66" s="75">
        <v>0</v>
      </c>
      <c r="E66" s="75">
        <f t="shared" si="15"/>
        <v>0</v>
      </c>
      <c r="F66" s="75">
        <f t="shared" si="16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 thickBot="1">
      <c r="A67" s="74" t="s">
        <v>75</v>
      </c>
      <c r="B67" s="75">
        <f>VLOOKUP(A67,'Overview Budget'!A:M,4,FALSE)</f>
        <v>0</v>
      </c>
      <c r="C67" s="75">
        <v>0</v>
      </c>
      <c r="D67" s="75">
        <v>0</v>
      </c>
      <c r="E67" s="75">
        <f t="shared" si="15"/>
        <v>0</v>
      </c>
      <c r="F67" s="75">
        <f t="shared" si="16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 thickTop="1">
      <c r="A68" s="87" t="str">
        <f>"Total "&amp;A61</f>
        <v>Total INSURANCE</v>
      </c>
      <c r="B68" s="88">
        <f>SUM(B62:B67)</f>
        <v>0</v>
      </c>
      <c r="C68" s="88"/>
      <c r="D68" s="88"/>
      <c r="E68" s="88"/>
      <c r="F68" s="8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4.25">
      <c r="A69" s="73"/>
      <c r="B69" s="24"/>
      <c r="C69" s="24"/>
      <c r="D69" s="24"/>
      <c r="E69" s="24"/>
      <c r="F69" s="2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4.25">
      <c r="A70" s="121" t="s">
        <v>76</v>
      </c>
      <c r="B70" s="106"/>
      <c r="C70" s="106"/>
      <c r="D70" s="106"/>
      <c r="E70" s="106"/>
      <c r="F70" s="10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4.25">
      <c r="A71" s="74" t="s">
        <v>77</v>
      </c>
      <c r="B71" s="75">
        <f>VLOOKUP(A71,'Overview Budget'!A:M,4,FALSE)</f>
        <v>0</v>
      </c>
      <c r="C71" s="75">
        <v>0</v>
      </c>
      <c r="D71" s="75">
        <v>0</v>
      </c>
      <c r="E71" s="75">
        <f t="shared" ref="E71:E75" si="17">SUM(C71:D71)</f>
        <v>0</v>
      </c>
      <c r="F71" s="75">
        <f t="shared" ref="F71:F75" si="18">B71-E71</f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4.25">
      <c r="A72" s="74" t="s">
        <v>78</v>
      </c>
      <c r="B72" s="75">
        <f>VLOOKUP(A72,'Overview Budget'!A:M,4,FALSE)</f>
        <v>0</v>
      </c>
      <c r="C72" s="75">
        <v>0</v>
      </c>
      <c r="D72" s="75">
        <v>0</v>
      </c>
      <c r="E72" s="75">
        <f t="shared" si="17"/>
        <v>0</v>
      </c>
      <c r="F72" s="75">
        <f t="shared" si="18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4.25">
      <c r="A73" s="74" t="s">
        <v>79</v>
      </c>
      <c r="B73" s="75">
        <f>VLOOKUP(A73,'Overview Budget'!A:M,4,FALSE)</f>
        <v>0</v>
      </c>
      <c r="C73" s="75">
        <v>0</v>
      </c>
      <c r="D73" s="75">
        <v>0</v>
      </c>
      <c r="E73" s="75">
        <f t="shared" si="17"/>
        <v>0</v>
      </c>
      <c r="F73" s="75">
        <f t="shared" si="18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4.25">
      <c r="A74" s="74" t="s">
        <v>80</v>
      </c>
      <c r="B74" s="75">
        <f>VLOOKUP(A74,'Overview Budget'!A:M,4,FALSE)</f>
        <v>0</v>
      </c>
      <c r="C74" s="75">
        <v>0</v>
      </c>
      <c r="D74" s="75">
        <v>0</v>
      </c>
      <c r="E74" s="75">
        <f t="shared" si="17"/>
        <v>0</v>
      </c>
      <c r="F74" s="75">
        <f t="shared" si="18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 thickBot="1">
      <c r="A75" s="74" t="s">
        <v>81</v>
      </c>
      <c r="B75" s="75">
        <f>VLOOKUP(A75,'Overview Budget'!A:M,4,FALSE)</f>
        <v>0</v>
      </c>
      <c r="C75" s="75">
        <v>0</v>
      </c>
      <c r="D75" s="75">
        <v>0</v>
      </c>
      <c r="E75" s="75">
        <f t="shared" si="17"/>
        <v>0</v>
      </c>
      <c r="F75" s="75">
        <f t="shared" si="18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 thickTop="1">
      <c r="A76" s="87" t="str">
        <f>"Total "&amp;A70</f>
        <v>Total EDUCATION</v>
      </c>
      <c r="B76" s="88">
        <f>SUM(B71:B75)</f>
        <v>0</v>
      </c>
      <c r="C76" s="88"/>
      <c r="D76" s="88"/>
      <c r="E76" s="88"/>
      <c r="F76" s="8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4.25">
      <c r="A77" s="73"/>
      <c r="B77" s="24"/>
      <c r="C77" s="24"/>
      <c r="D77" s="24"/>
      <c r="E77" s="24"/>
      <c r="F77" s="2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4.25">
      <c r="A78" s="121" t="s">
        <v>82</v>
      </c>
      <c r="B78" s="106"/>
      <c r="C78" s="106"/>
      <c r="D78" s="106"/>
      <c r="E78" s="106"/>
      <c r="F78" s="10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4.25">
      <c r="A79" s="74" t="s">
        <v>84</v>
      </c>
      <c r="B79" s="75">
        <f>VLOOKUP(A79,'Overview Budget'!A:N,4,FALSE)</f>
        <v>0</v>
      </c>
      <c r="C79" s="75">
        <v>0</v>
      </c>
      <c r="D79" s="75">
        <v>0</v>
      </c>
      <c r="E79" s="75">
        <f t="shared" ref="E79:E82" si="19">SUM(C79:D79)</f>
        <v>0</v>
      </c>
      <c r="F79" s="75">
        <f t="shared" ref="F79:F82" si="20">B79-E79</f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4.25">
      <c r="A80" s="74" t="s">
        <v>85</v>
      </c>
      <c r="B80" s="75">
        <f>VLOOKUP(A80,'Overview Budget'!A:N,4,FALSE)</f>
        <v>0</v>
      </c>
      <c r="C80" s="75">
        <v>0</v>
      </c>
      <c r="D80" s="75">
        <v>0</v>
      </c>
      <c r="E80" s="75">
        <f t="shared" si="19"/>
        <v>0</v>
      </c>
      <c r="F80" s="75">
        <f t="shared" si="2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4.25">
      <c r="A81" s="74" t="s">
        <v>86</v>
      </c>
      <c r="B81" s="75">
        <f>VLOOKUP(A81,'Overview Budget'!A:N,4,FALSE)</f>
        <v>0</v>
      </c>
      <c r="C81" s="75">
        <v>0</v>
      </c>
      <c r="D81" s="75">
        <v>0</v>
      </c>
      <c r="E81" s="75">
        <f t="shared" si="19"/>
        <v>0</v>
      </c>
      <c r="F81" s="75">
        <f t="shared" si="2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" thickBot="1">
      <c r="A82" s="74" t="s">
        <v>87</v>
      </c>
      <c r="B82" s="75">
        <f>VLOOKUP(A82,'Overview Budget'!A:N,4,FALSE)</f>
        <v>0</v>
      </c>
      <c r="C82" s="75">
        <v>0</v>
      </c>
      <c r="D82" s="75">
        <v>0</v>
      </c>
      <c r="E82" s="75">
        <f t="shared" si="19"/>
        <v>0</v>
      </c>
      <c r="F82" s="75">
        <f t="shared" si="2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" thickTop="1">
      <c r="A83" s="87" t="str">
        <f>"Total "&amp;A78</f>
        <v>Total CHARITY/GIFTS</v>
      </c>
      <c r="B83" s="88">
        <f>SUM(B79:B82)</f>
        <v>0</v>
      </c>
      <c r="C83" s="88"/>
      <c r="D83" s="88"/>
      <c r="E83" s="88">
        <f>SUM(E79:E82)</f>
        <v>0</v>
      </c>
      <c r="F83" s="8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4.25">
      <c r="A84" s="73"/>
      <c r="B84" s="24"/>
      <c r="C84" s="24"/>
      <c r="D84" s="24"/>
      <c r="E84" s="24"/>
      <c r="F84" s="2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4.25">
      <c r="A85" s="121" t="s">
        <v>88</v>
      </c>
      <c r="B85" s="106"/>
      <c r="C85" s="106"/>
      <c r="D85" s="106"/>
      <c r="E85" s="106"/>
      <c r="F85" s="10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4.25">
      <c r="A86" s="74" t="s">
        <v>90</v>
      </c>
      <c r="B86" s="75">
        <f>VLOOKUP(A86,'Overview Budget'!A:N,4,FALSE)</f>
        <v>0</v>
      </c>
      <c r="C86" s="75">
        <v>0</v>
      </c>
      <c r="D86" s="75">
        <v>0</v>
      </c>
      <c r="E86" s="75">
        <f t="shared" ref="E86:E96" si="21">SUM(C86:D86)</f>
        <v>0</v>
      </c>
      <c r="F86" s="75">
        <f t="shared" ref="F86:F96" si="22">B86-E86</f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4.25">
      <c r="A87" s="74" t="s">
        <v>91</v>
      </c>
      <c r="B87" s="75">
        <f>VLOOKUP(A87,'Overview Budget'!A:N,4,FALSE)</f>
        <v>0</v>
      </c>
      <c r="C87" s="75">
        <v>0</v>
      </c>
      <c r="D87" s="75">
        <v>0</v>
      </c>
      <c r="E87" s="75">
        <f t="shared" si="21"/>
        <v>0</v>
      </c>
      <c r="F87" s="75">
        <f t="shared" si="22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4.25">
      <c r="A88" s="74" t="s">
        <v>92</v>
      </c>
      <c r="B88" s="75">
        <f>VLOOKUP(A88,'Overview Budget'!A:N,4,FALSE)</f>
        <v>0</v>
      </c>
      <c r="C88" s="75">
        <v>0</v>
      </c>
      <c r="D88" s="75">
        <v>0</v>
      </c>
      <c r="E88" s="75">
        <f t="shared" si="21"/>
        <v>0</v>
      </c>
      <c r="F88" s="75">
        <f t="shared" si="22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4.25">
      <c r="A89" s="74" t="s">
        <v>93</v>
      </c>
      <c r="B89" s="75">
        <f>VLOOKUP(A89,'Overview Budget'!A:N,4,FALSE)</f>
        <v>0</v>
      </c>
      <c r="C89" s="75">
        <v>0</v>
      </c>
      <c r="D89" s="75">
        <v>0</v>
      </c>
      <c r="E89" s="75">
        <f t="shared" si="21"/>
        <v>0</v>
      </c>
      <c r="F89" s="75">
        <f t="shared" si="22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4.25">
      <c r="A90" s="74" t="s">
        <v>94</v>
      </c>
      <c r="B90" s="75">
        <f>VLOOKUP(A90,'Overview Budget'!A:N,4,FALSE)</f>
        <v>0</v>
      </c>
      <c r="C90" s="75">
        <v>0</v>
      </c>
      <c r="D90" s="75">
        <v>0</v>
      </c>
      <c r="E90" s="75">
        <f t="shared" si="21"/>
        <v>0</v>
      </c>
      <c r="F90" s="75">
        <f t="shared" si="22"/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4.25">
      <c r="A91" s="74" t="s">
        <v>95</v>
      </c>
      <c r="B91" s="75">
        <f>VLOOKUP(A91,'Overview Budget'!A:N,4,FALSE)</f>
        <v>0</v>
      </c>
      <c r="C91" s="75">
        <v>0</v>
      </c>
      <c r="D91" s="75">
        <v>0</v>
      </c>
      <c r="E91" s="75">
        <f t="shared" si="21"/>
        <v>0</v>
      </c>
      <c r="F91" s="75">
        <f t="shared" si="22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4.25">
      <c r="A92" s="74" t="s">
        <v>96</v>
      </c>
      <c r="B92" s="75">
        <f>VLOOKUP(A92,'Overview Budget'!A:N,4,FALSE)</f>
        <v>0</v>
      </c>
      <c r="C92" s="75">
        <v>0</v>
      </c>
      <c r="D92" s="75">
        <v>0</v>
      </c>
      <c r="E92" s="75">
        <f t="shared" si="21"/>
        <v>0</v>
      </c>
      <c r="F92" s="75">
        <f t="shared" si="22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4.25">
      <c r="A93" s="74" t="s">
        <v>97</v>
      </c>
      <c r="B93" s="75">
        <f>VLOOKUP(A93,'Overview Budget'!A:N,4,FALSE)</f>
        <v>0</v>
      </c>
      <c r="C93" s="75">
        <v>0</v>
      </c>
      <c r="D93" s="75">
        <v>0</v>
      </c>
      <c r="E93" s="75">
        <f t="shared" si="21"/>
        <v>0</v>
      </c>
      <c r="F93" s="75">
        <f t="shared" si="22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4.25">
      <c r="A94" s="74" t="s">
        <v>98</v>
      </c>
      <c r="B94" s="75">
        <f>VLOOKUP(A94,'Overview Budget'!A:N,4,FALSE)</f>
        <v>0</v>
      </c>
      <c r="C94" s="75">
        <v>0</v>
      </c>
      <c r="D94" s="75">
        <v>0</v>
      </c>
      <c r="E94" s="75">
        <f t="shared" si="21"/>
        <v>0</v>
      </c>
      <c r="F94" s="75">
        <f t="shared" si="22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4.25">
      <c r="A95" s="74" t="s">
        <v>99</v>
      </c>
      <c r="B95" s="75">
        <f>VLOOKUP(A95,'Overview Budget'!A:N,4,FALSE)</f>
        <v>0</v>
      </c>
      <c r="C95" s="75">
        <v>0</v>
      </c>
      <c r="D95" s="75">
        <v>0</v>
      </c>
      <c r="E95" s="75">
        <f t="shared" si="21"/>
        <v>0</v>
      </c>
      <c r="F95" s="75">
        <f t="shared" si="22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" thickBot="1">
      <c r="A96" s="74" t="s">
        <v>100</v>
      </c>
      <c r="B96" s="75">
        <f>VLOOKUP(A96,'Overview Budget'!A:N,4,FALSE)</f>
        <v>0</v>
      </c>
      <c r="C96" s="75">
        <v>0</v>
      </c>
      <c r="D96" s="75">
        <v>0</v>
      </c>
      <c r="E96" s="75">
        <f t="shared" si="21"/>
        <v>0</v>
      </c>
      <c r="F96" s="75">
        <f t="shared" si="22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" thickTop="1">
      <c r="A97" s="87" t="str">
        <f>"Total "&amp;A85</f>
        <v>Total SAVINGS</v>
      </c>
      <c r="B97" s="88">
        <f>SUM(B86:B96)</f>
        <v>0</v>
      </c>
      <c r="C97" s="88"/>
      <c r="D97" s="88"/>
      <c r="E97" s="88">
        <f>SUM(E86:E96)</f>
        <v>0</v>
      </c>
      <c r="F97" s="88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4.25">
      <c r="A98" s="73"/>
      <c r="B98" s="24"/>
      <c r="C98" s="24"/>
      <c r="D98" s="24"/>
      <c r="E98" s="24"/>
      <c r="F98" s="2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4.25">
      <c r="A99" s="105" t="s">
        <v>101</v>
      </c>
      <c r="B99" s="106"/>
      <c r="C99" s="108"/>
      <c r="D99" s="108"/>
      <c r="E99" s="107"/>
      <c r="F99" s="108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4.25">
      <c r="A100" s="90" t="s">
        <v>102</v>
      </c>
      <c r="B100" s="92">
        <f>VLOOKUP(A100,'Overview Budget'!A:N,4,FALSE)</f>
        <v>0</v>
      </c>
      <c r="C100" s="97">
        <v>0</v>
      </c>
      <c r="D100" s="98">
        <v>0</v>
      </c>
      <c r="E100" s="94">
        <f t="shared" ref="E100:E102" si="23">SUM(C100:D100)</f>
        <v>0</v>
      </c>
      <c r="F100" s="99">
        <f t="shared" ref="F100:F102" si="24">B100-E100</f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4.25">
      <c r="A101" s="76" t="s">
        <v>103</v>
      </c>
      <c r="B101" s="92">
        <f>VLOOKUP(A101,'Overview Budget'!A:N,4,FALSE)+B95</f>
        <v>0</v>
      </c>
      <c r="C101" s="97">
        <v>0</v>
      </c>
      <c r="D101" s="98">
        <v>0</v>
      </c>
      <c r="E101" s="98">
        <f t="shared" si="23"/>
        <v>0</v>
      </c>
      <c r="F101" s="99">
        <f t="shared" si="24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" thickBot="1">
      <c r="A102" s="120" t="s">
        <v>104</v>
      </c>
      <c r="B102" s="75">
        <f>VLOOKUP(A102,'Overview Budget'!A:N,4,FALSE)+B96</f>
        <v>0</v>
      </c>
      <c r="C102" s="100">
        <v>0</v>
      </c>
      <c r="D102" s="101">
        <v>0</v>
      </c>
      <c r="E102" s="109">
        <f t="shared" si="23"/>
        <v>0</v>
      </c>
      <c r="F102" s="110">
        <f t="shared" si="24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" thickTop="1">
      <c r="A103" s="87" t="str">
        <f>"Total "&amp;A99</f>
        <v>Total ENTERTAINMENT</v>
      </c>
      <c r="B103" s="88">
        <f>SUM(B100:B102)</f>
        <v>0</v>
      </c>
      <c r="C103" s="88"/>
      <c r="D103" s="88"/>
      <c r="E103" s="88">
        <f>SUM(E100:E102)</f>
        <v>0</v>
      </c>
      <c r="F103" s="88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7" t="s">
        <v>104</v>
      </c>
      <c r="B104" s="3">
        <f>VLOOKUP(A104,'Overview Budget'!A:N,7,FALSE)+B98</f>
        <v>0</v>
      </c>
      <c r="C104" s="11">
        <v>0</v>
      </c>
      <c r="D104" s="10">
        <v>0</v>
      </c>
      <c r="E104" s="3">
        <f t="shared" ref="E102:E104" si="25">SUM(C104:D104)</f>
        <v>0</v>
      </c>
      <c r="F104" s="4">
        <f t="shared" ref="F102:F104" si="26">B104-E104</f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>
      <c r="A105" s="5" t="str">
        <f>"Total "&amp;A101</f>
        <v xml:space="preserve">Total Guy's Discretionary </v>
      </c>
      <c r="B105" s="6">
        <f>SUM(B102:B104)</f>
        <v>0</v>
      </c>
      <c r="C105" s="8"/>
      <c r="D105" s="8"/>
      <c r="E105" s="6">
        <f>SUM(E102:E104)</f>
        <v>0</v>
      </c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38.25">
      <c r="A107" s="12" t="s">
        <v>111</v>
      </c>
      <c r="B107" s="13" t="s">
        <v>112</v>
      </c>
      <c r="C107" s="13" t="s">
        <v>113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>
      <c r="A108" s="14"/>
      <c r="B108" s="14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14"/>
      <c r="B109" s="14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>
      <c r="A110" s="14"/>
      <c r="B110" s="14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>
      <c r="A111" s="14"/>
      <c r="B111" s="14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>
      <c r="A112" s="14"/>
      <c r="B112" s="14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>
      <c r="A113" s="14"/>
      <c r="B113" s="14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25.5">
      <c r="A114" s="13" t="s">
        <v>114</v>
      </c>
      <c r="B114" s="13" t="s">
        <v>112</v>
      </c>
      <c r="C114" s="13" t="s">
        <v>115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>
      <c r="A115" s="15"/>
      <c r="B115" s="1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>
      <c r="A116" s="15"/>
      <c r="B116" s="1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>
      <c r="A117" s="15"/>
      <c r="B117" s="1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>
      <c r="A118" s="15"/>
      <c r="B118" s="1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>
      <c r="A119" s="15"/>
      <c r="B119" s="1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>
      <c r="A120" s="15"/>
      <c r="B120" s="1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>
      <c r="A121" s="15"/>
      <c r="B121" s="1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>
      <c r="A122" s="15"/>
      <c r="B122" s="1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>
      <c r="A123" s="17"/>
      <c r="B123" s="1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>
      <c r="A124" s="2"/>
      <c r="B124" s="1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>
      <c r="A125" s="2"/>
      <c r="B125" s="1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>
      <c r="A126" s="2"/>
      <c r="B126" s="1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>
      <c r="A127" s="2"/>
      <c r="B127" s="1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>
      <c r="A128" s="2"/>
      <c r="B128" s="1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>
      <c r="A129" s="2"/>
      <c r="B129" s="1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>
      <c r="A130" s="2"/>
      <c r="B130" s="1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>
      <c r="A131" s="2"/>
      <c r="B131" s="1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>
      <c r="A132" s="2"/>
      <c r="B132" s="1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>
      <c r="A133" s="2"/>
      <c r="B133" s="1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>
      <c r="A134" s="2"/>
      <c r="B134" s="1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</sheetData>
  <conditionalFormatting sqref="F104">
    <cfRule type="cellIs" dxfId="14" priority="7" operator="greaterThan">
      <formula>0</formula>
    </cfRule>
  </conditionalFormatting>
  <conditionalFormatting sqref="F104">
    <cfRule type="cellIs" dxfId="7" priority="14" operator="lessThan">
      <formula>0</formula>
    </cfRule>
  </conditionalFormatting>
  <conditionalFormatting sqref="F104">
    <cfRule type="cellIs" dxfId="0" priority="21" operator="equal">
      <formula>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T134"/>
  <sheetViews>
    <sheetView workbookViewId="0">
      <selection activeCell="B1" sqref="B1"/>
    </sheetView>
  </sheetViews>
  <sheetFormatPr defaultColWidth="12.5703125" defaultRowHeight="12.75" customHeight="1"/>
  <cols>
    <col min="1" max="1" width="47" style="21" customWidth="1"/>
    <col min="2" max="2" width="10.28515625" style="21" customWidth="1"/>
    <col min="3" max="3" width="16" style="21" customWidth="1"/>
    <col min="4" max="4" width="15.140625" style="21" customWidth="1"/>
    <col min="5" max="5" width="10.85546875" style="21" customWidth="1"/>
    <col min="6" max="6" width="16.28515625" style="21" customWidth="1"/>
    <col min="7" max="7" width="58.28515625" style="21" customWidth="1"/>
    <col min="8" max="8" width="24.85546875" style="21" customWidth="1"/>
    <col min="9" max="20" width="15.140625" style="21" customWidth="1"/>
    <col min="21" max="16384" width="12.5703125" style="21"/>
  </cols>
  <sheetData>
    <row r="1" spans="1:20" ht="22.5">
      <c r="A1" s="80" t="s">
        <v>105</v>
      </c>
      <c r="B1" s="81" t="s">
        <v>106</v>
      </c>
      <c r="C1" s="82" t="s">
        <v>107</v>
      </c>
      <c r="D1" s="82" t="s">
        <v>108</v>
      </c>
      <c r="E1" s="83" t="s">
        <v>109</v>
      </c>
      <c r="F1" s="83" t="s">
        <v>110</v>
      </c>
      <c r="G1" s="6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21" customHeight="1">
      <c r="A2" s="24"/>
      <c r="B2" s="24"/>
      <c r="C2" s="24"/>
      <c r="D2" s="24"/>
      <c r="E2" s="24"/>
      <c r="F2" s="24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6.5" customHeight="1">
      <c r="A3" s="69" t="s">
        <v>25</v>
      </c>
      <c r="B3" s="70"/>
      <c r="C3" s="70"/>
      <c r="D3" s="70"/>
      <c r="E3" s="70"/>
      <c r="F3" s="70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3.5">
      <c r="A4" s="71" t="s">
        <v>26</v>
      </c>
      <c r="B4" s="72">
        <f>VLOOKUP(A4,'Overview Budget'!A:N,2,FALSE)</f>
        <v>0</v>
      </c>
      <c r="C4" s="72">
        <v>0</v>
      </c>
      <c r="D4" s="72">
        <v>0</v>
      </c>
      <c r="E4" s="72">
        <f t="shared" ref="E4:E10" si="0">SUM(C4:D4)</f>
        <v>0</v>
      </c>
      <c r="F4" s="72">
        <f t="shared" ref="F4:F10" si="1">B4-E4</f>
        <v>0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t="20.100000000000001" customHeight="1">
      <c r="A5" s="71" t="s">
        <v>27</v>
      </c>
      <c r="B5" s="72">
        <f>VLOOKUP(A5,'Overview Budget'!A:N,2,FALSE)</f>
        <v>0</v>
      </c>
      <c r="C5" s="72">
        <v>0</v>
      </c>
      <c r="D5" s="72">
        <v>0</v>
      </c>
      <c r="E5" s="72">
        <f t="shared" si="0"/>
        <v>0</v>
      </c>
      <c r="F5" s="72">
        <f t="shared" si="1"/>
        <v>0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13.5">
      <c r="A6" s="71" t="s">
        <v>28</v>
      </c>
      <c r="B6" s="72">
        <f>VLOOKUP(A6,'Overview Budget'!A:N,2,FALSE)</f>
        <v>0</v>
      </c>
      <c r="C6" s="72">
        <v>0</v>
      </c>
      <c r="D6" s="72">
        <v>0</v>
      </c>
      <c r="E6" s="72">
        <f t="shared" si="0"/>
        <v>0</v>
      </c>
      <c r="F6" s="72">
        <f t="shared" si="1"/>
        <v>0</v>
      </c>
      <c r="G6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13.5" hidden="1">
      <c r="A7" s="71" t="s">
        <v>29</v>
      </c>
      <c r="B7" s="72">
        <f>VLOOKUP(A7,'Overview Budget'!A:N,2,FALSE)</f>
        <v>0</v>
      </c>
      <c r="C7" s="72">
        <v>0</v>
      </c>
      <c r="D7" s="72">
        <v>0</v>
      </c>
      <c r="E7" s="72">
        <f t="shared" si="0"/>
        <v>0</v>
      </c>
      <c r="F7" s="72">
        <f t="shared" si="1"/>
        <v>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 ht="13.5" hidden="1">
      <c r="A8" s="71" t="s">
        <v>30</v>
      </c>
      <c r="B8" s="72">
        <f>VLOOKUP(A8,'Overview Budget'!A:N,2,FALSE)</f>
        <v>0</v>
      </c>
      <c r="C8" s="72">
        <v>0</v>
      </c>
      <c r="D8" s="72">
        <v>0</v>
      </c>
      <c r="E8" s="72">
        <f t="shared" si="0"/>
        <v>0</v>
      </c>
      <c r="F8" s="72">
        <f t="shared" si="1"/>
        <v>0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ht="13.5">
      <c r="A9" s="71" t="s">
        <v>31</v>
      </c>
      <c r="B9" s="72">
        <f>VLOOKUP(A9,'Overview Budget'!A:N,2,FALSE)</f>
        <v>0</v>
      </c>
      <c r="C9" s="72">
        <v>0</v>
      </c>
      <c r="D9" s="72">
        <v>0</v>
      </c>
      <c r="E9" s="72">
        <f t="shared" si="0"/>
        <v>0</v>
      </c>
      <c r="F9" s="72">
        <f t="shared" si="1"/>
        <v>0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0" ht="14.25" thickBot="1">
      <c r="A10" s="71" t="s">
        <v>32</v>
      </c>
      <c r="B10" s="72">
        <f>VLOOKUP(A10,'Overview Budget'!A:N,2,FALSE)</f>
        <v>0</v>
      </c>
      <c r="C10" s="72">
        <v>0</v>
      </c>
      <c r="D10" s="72">
        <v>0</v>
      </c>
      <c r="E10" s="72">
        <f t="shared" si="0"/>
        <v>0</v>
      </c>
      <c r="F10" s="72">
        <f t="shared" si="1"/>
        <v>0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15" thickTop="1">
      <c r="A11" s="87" t="str">
        <f>"Total "&amp;A3</f>
        <v>Total FIXED EXPENSES</v>
      </c>
      <c r="B11" s="88">
        <f>SUM(B4:B10)</f>
        <v>0</v>
      </c>
      <c r="C11" s="88">
        <f t="shared" ref="C11:F11" si="2">SUM(C4:C10)</f>
        <v>0</v>
      </c>
      <c r="D11" s="88">
        <f t="shared" si="2"/>
        <v>0</v>
      </c>
      <c r="E11" s="88">
        <f t="shared" si="2"/>
        <v>0</v>
      </c>
      <c r="F11" s="89">
        <f t="shared" si="2"/>
        <v>0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1:20" ht="14.25">
      <c r="A12" s="73"/>
      <c r="B12" s="24"/>
      <c r="C12" s="24"/>
      <c r="D12" s="24"/>
      <c r="E12" s="24"/>
      <c r="F12" s="24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13.5">
      <c r="A13" s="69" t="s">
        <v>33</v>
      </c>
      <c r="B13" s="70"/>
      <c r="C13" s="70"/>
      <c r="D13" s="70"/>
      <c r="E13" s="70"/>
      <c r="F13" s="70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1:20" ht="13.5">
      <c r="A14" s="71" t="s">
        <v>34</v>
      </c>
      <c r="B14" s="72">
        <f>VLOOKUP(A14,'Overview Budget'!A:N,2,FALSE)</f>
        <v>0</v>
      </c>
      <c r="C14" s="72">
        <v>0</v>
      </c>
      <c r="D14" s="72">
        <v>0</v>
      </c>
      <c r="E14" s="72">
        <f t="shared" ref="E14:E18" si="3">SUM(C14:D14)</f>
        <v>0</v>
      </c>
      <c r="F14" s="72">
        <f t="shared" ref="F14:F21" si="4">B14-E14</f>
        <v>0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1:20" ht="20.100000000000001" customHeight="1">
      <c r="A15" s="71" t="s">
        <v>35</v>
      </c>
      <c r="B15" s="72">
        <f>VLOOKUP(A15,'Overview Budget'!A:N,2,FALSE)</f>
        <v>0</v>
      </c>
      <c r="C15" s="72">
        <v>0</v>
      </c>
      <c r="D15" s="72">
        <v>0</v>
      </c>
      <c r="E15" s="72">
        <f t="shared" si="3"/>
        <v>0</v>
      </c>
      <c r="F15" s="72">
        <f t="shared" si="4"/>
        <v>0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1:20" ht="13.5">
      <c r="A16" s="71" t="s">
        <v>36</v>
      </c>
      <c r="B16" s="72">
        <f>VLOOKUP(A16,'Overview Budget'!A:N,2,FALSE)</f>
        <v>0</v>
      </c>
      <c r="C16" s="72">
        <v>0</v>
      </c>
      <c r="D16" s="72">
        <v>0</v>
      </c>
      <c r="E16" s="72">
        <f t="shared" si="3"/>
        <v>0</v>
      </c>
      <c r="F16" s="72">
        <f t="shared" si="4"/>
        <v>0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13.5">
      <c r="A17" s="71" t="s">
        <v>37</v>
      </c>
      <c r="B17" s="72">
        <f>VLOOKUP(A17,'Overview Budget'!A:N,2,FALSE)</f>
        <v>0</v>
      </c>
      <c r="C17" s="72">
        <v>0</v>
      </c>
      <c r="D17" s="72">
        <v>0</v>
      </c>
      <c r="E17" s="72">
        <f t="shared" si="3"/>
        <v>0</v>
      </c>
      <c r="F17" s="72">
        <f t="shared" si="4"/>
        <v>0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13.5">
      <c r="A18" s="71" t="s">
        <v>38</v>
      </c>
      <c r="B18" s="72">
        <f>VLOOKUP(A18,'Overview Budget'!A:N,2,FALSE)</f>
        <v>0</v>
      </c>
      <c r="C18" s="72">
        <v>0</v>
      </c>
      <c r="D18" s="72">
        <v>0</v>
      </c>
      <c r="E18" s="72">
        <f t="shared" si="3"/>
        <v>0</v>
      </c>
      <c r="F18" s="72">
        <f t="shared" si="4"/>
        <v>0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3.5">
      <c r="A19" s="71" t="s">
        <v>39</v>
      </c>
      <c r="B19" s="72">
        <f>VLOOKUP(A19,'Overview Budget'!A:N,2,FALSE)</f>
        <v>0</v>
      </c>
      <c r="C19" s="72">
        <v>0</v>
      </c>
      <c r="D19" s="72">
        <v>0</v>
      </c>
      <c r="E19" s="72">
        <v>0</v>
      </c>
      <c r="F19" s="72">
        <f t="shared" si="4"/>
        <v>0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3.5">
      <c r="A20" s="71" t="s">
        <v>40</v>
      </c>
      <c r="B20" s="72">
        <f>VLOOKUP(A20,'Overview Budget'!A:N,2,FALSE)</f>
        <v>0</v>
      </c>
      <c r="C20" s="72">
        <v>0</v>
      </c>
      <c r="D20" s="72">
        <v>0</v>
      </c>
      <c r="E20" s="72">
        <v>0</v>
      </c>
      <c r="F20" s="72">
        <f t="shared" si="4"/>
        <v>0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14.25" thickBot="1">
      <c r="A21" s="71" t="s">
        <v>41</v>
      </c>
      <c r="B21" s="72">
        <f>VLOOKUP(A21,'Overview Budget'!A:N,2,FALSE)</f>
        <v>0</v>
      </c>
      <c r="C21" s="72">
        <v>0</v>
      </c>
      <c r="D21" s="72">
        <v>0</v>
      </c>
      <c r="E21" s="72">
        <v>0</v>
      </c>
      <c r="F21" s="72">
        <f t="shared" si="4"/>
        <v>0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5" thickTop="1">
      <c r="A22" s="87" t="str">
        <f>"Total "&amp;A13</f>
        <v>Total TEMPORARY EXPENSES</v>
      </c>
      <c r="B22" s="88">
        <f>SUM(B14:B21)</f>
        <v>0</v>
      </c>
      <c r="C22" s="88">
        <f t="shared" ref="C22:F22" si="5">SUM(C14:C21)</f>
        <v>0</v>
      </c>
      <c r="D22" s="88">
        <f t="shared" si="5"/>
        <v>0</v>
      </c>
      <c r="E22" s="88">
        <f t="shared" si="5"/>
        <v>0</v>
      </c>
      <c r="F22" s="89">
        <f t="shared" si="5"/>
        <v>0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customFormat="1"/>
    <row r="24" spans="1:20" ht="13.5">
      <c r="A24" s="69" t="s">
        <v>42</v>
      </c>
      <c r="B24" s="70"/>
      <c r="C24" s="70"/>
      <c r="D24" s="70"/>
      <c r="E24" s="70"/>
      <c r="F24" s="70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3.5">
      <c r="A25" s="71" t="s">
        <v>43</v>
      </c>
      <c r="B25" s="72">
        <f>VLOOKUP(A25,'Overview Budget'!A:N,2,FALSE)</f>
        <v>0</v>
      </c>
      <c r="C25" s="72">
        <v>0</v>
      </c>
      <c r="D25" s="72">
        <v>0</v>
      </c>
      <c r="E25" s="72">
        <f t="shared" ref="E25:E33" si="6">SUM(C25:D25)</f>
        <v>0</v>
      </c>
      <c r="F25" s="72">
        <f t="shared" ref="F25:F33" si="7">B25-E25</f>
        <v>0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20.100000000000001" customHeight="1">
      <c r="A26" s="71" t="s">
        <v>44</v>
      </c>
      <c r="B26" s="72">
        <f>VLOOKUP(A26,'Overview Budget'!A:N,2,FALSE)</f>
        <v>0</v>
      </c>
      <c r="C26" s="72">
        <v>0</v>
      </c>
      <c r="D26" s="72">
        <v>0</v>
      </c>
      <c r="E26" s="72">
        <f t="shared" si="6"/>
        <v>0</v>
      </c>
      <c r="F26" s="72">
        <f t="shared" si="7"/>
        <v>0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1:20" ht="13.5">
      <c r="A27" s="71" t="s">
        <v>45</v>
      </c>
      <c r="B27" s="72">
        <f>VLOOKUP(A27,'Overview Budget'!A:N,2,FALSE)</f>
        <v>0</v>
      </c>
      <c r="C27" s="72">
        <v>0</v>
      </c>
      <c r="D27" s="72">
        <v>0</v>
      </c>
      <c r="E27" s="72">
        <f t="shared" si="6"/>
        <v>0</v>
      </c>
      <c r="F27" s="72">
        <f t="shared" si="7"/>
        <v>0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1:20" ht="13.5">
      <c r="A28" s="71" t="s">
        <v>46</v>
      </c>
      <c r="B28" s="72">
        <f>VLOOKUP(A28,'Overview Budget'!A:N,2,FALSE)</f>
        <v>0</v>
      </c>
      <c r="C28" s="72">
        <v>0</v>
      </c>
      <c r="D28" s="72">
        <v>0</v>
      </c>
      <c r="E28" s="72">
        <f t="shared" si="6"/>
        <v>0</v>
      </c>
      <c r="F28" s="72">
        <f t="shared" si="7"/>
        <v>0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ht="13.5">
      <c r="A29" s="71" t="s">
        <v>47</v>
      </c>
      <c r="B29" s="72">
        <f>VLOOKUP(A29,'Overview Budget'!A:N,2,FALSE)</f>
        <v>0</v>
      </c>
      <c r="C29" s="72">
        <v>0</v>
      </c>
      <c r="D29" s="72">
        <v>0</v>
      </c>
      <c r="E29" s="72">
        <f t="shared" si="6"/>
        <v>0</v>
      </c>
      <c r="F29" s="72">
        <f t="shared" si="7"/>
        <v>0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3.5">
      <c r="A30" s="71" t="s">
        <v>48</v>
      </c>
      <c r="B30" s="72">
        <f>VLOOKUP(A30,'Overview Budget'!A:N,2,FALSE)</f>
        <v>0</v>
      </c>
      <c r="C30" s="72">
        <v>0</v>
      </c>
      <c r="D30" s="72">
        <v>0</v>
      </c>
      <c r="E30" s="72">
        <f t="shared" si="6"/>
        <v>0</v>
      </c>
      <c r="F30" s="72">
        <f t="shared" si="7"/>
        <v>0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1:20" ht="13.5">
      <c r="A31" s="71" t="s">
        <v>40</v>
      </c>
      <c r="B31" s="72">
        <f>VLOOKUP(A31,'Overview Budget'!A:N,2,FALSE)</f>
        <v>0</v>
      </c>
      <c r="C31" s="72">
        <v>0</v>
      </c>
      <c r="D31" s="72">
        <v>0</v>
      </c>
      <c r="E31" s="72">
        <f t="shared" si="6"/>
        <v>0</v>
      </c>
      <c r="F31" s="72">
        <f t="shared" si="7"/>
        <v>0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1:20" ht="13.5">
      <c r="A32" s="71" t="s">
        <v>49</v>
      </c>
      <c r="B32" s="72">
        <f>VLOOKUP(A32,'Overview Budget'!A:N,2,FALSE)</f>
        <v>0</v>
      </c>
      <c r="C32" s="72">
        <v>0</v>
      </c>
      <c r="D32" s="72">
        <v>0</v>
      </c>
      <c r="E32" s="72">
        <f t="shared" si="6"/>
        <v>0</v>
      </c>
      <c r="F32" s="72">
        <f t="shared" si="7"/>
        <v>0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1:20" ht="14.25" thickBot="1">
      <c r="A33" s="71" t="s">
        <v>50</v>
      </c>
      <c r="B33" s="72">
        <f>VLOOKUP(A33,'Overview Budget'!A:N,2,FALSE)</f>
        <v>0</v>
      </c>
      <c r="C33" s="72">
        <v>0</v>
      </c>
      <c r="D33" s="72">
        <v>0</v>
      </c>
      <c r="E33" s="72">
        <f t="shared" si="6"/>
        <v>0</v>
      </c>
      <c r="F33" s="72">
        <f t="shared" si="7"/>
        <v>0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20" ht="15" thickTop="1">
      <c r="A34" s="87" t="str">
        <f>"Total "&amp;A24</f>
        <v>Total DAILY LIVING</v>
      </c>
      <c r="B34" s="88">
        <f t="shared" ref="B34:F34" si="8">SUM(B25:B33)</f>
        <v>0</v>
      </c>
      <c r="C34" s="88">
        <f t="shared" si="8"/>
        <v>0</v>
      </c>
      <c r="D34" s="88">
        <f t="shared" si="8"/>
        <v>0</v>
      </c>
      <c r="E34" s="88">
        <f t="shared" si="8"/>
        <v>0</v>
      </c>
      <c r="F34" s="89">
        <f t="shared" si="8"/>
        <v>0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ht="14.25">
      <c r="A35" s="73"/>
      <c r="B35" s="24"/>
      <c r="C35" s="24"/>
      <c r="D35" s="24"/>
      <c r="E35" s="24"/>
      <c r="F35" s="24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1:20" ht="13.5">
      <c r="A36" s="69" t="s">
        <v>51</v>
      </c>
      <c r="B36" s="70"/>
      <c r="C36" s="70"/>
      <c r="D36" s="70"/>
      <c r="E36" s="70"/>
      <c r="F36" s="70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1:20" ht="13.5">
      <c r="A37" s="71" t="s">
        <v>52</v>
      </c>
      <c r="B37" s="72">
        <f>VLOOKUP(A37,'Overview Budget'!A:N,2,FALSE)</f>
        <v>0</v>
      </c>
      <c r="C37" s="72">
        <v>0</v>
      </c>
      <c r="D37" s="72">
        <v>0</v>
      </c>
      <c r="E37" s="72">
        <f t="shared" ref="E37:E45" si="9">SUM(C37:D37)</f>
        <v>0</v>
      </c>
      <c r="F37" s="72">
        <f t="shared" ref="F37:F45" si="10">B37-E37</f>
        <v>0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1:20" ht="20.100000000000001" customHeight="1">
      <c r="A38" s="71" t="s">
        <v>53</v>
      </c>
      <c r="B38" s="72">
        <f>VLOOKUP(A38,'Overview Budget'!A:N,2,FALSE)</f>
        <v>0</v>
      </c>
      <c r="C38" s="72">
        <v>0</v>
      </c>
      <c r="D38" s="72">
        <v>0</v>
      </c>
      <c r="E38" s="72">
        <f t="shared" si="9"/>
        <v>0</v>
      </c>
      <c r="F38" s="72">
        <f t="shared" si="10"/>
        <v>0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1:20" ht="13.5">
      <c r="A39" s="71" t="s">
        <v>57</v>
      </c>
      <c r="B39" s="72">
        <f>VLOOKUP(A39,'Overview Budget'!A:N,2,FALSE)</f>
        <v>0</v>
      </c>
      <c r="C39" s="72">
        <v>0</v>
      </c>
      <c r="D39" s="72">
        <v>0</v>
      </c>
      <c r="E39" s="72">
        <f t="shared" si="9"/>
        <v>0</v>
      </c>
      <c r="F39" s="72">
        <f t="shared" si="10"/>
        <v>0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1:20" ht="13.5">
      <c r="A40" s="71" t="s">
        <v>58</v>
      </c>
      <c r="B40" s="72">
        <f>VLOOKUP(A40,'Overview Budget'!A:N,2,FALSE)</f>
        <v>0</v>
      </c>
      <c r="C40" s="72">
        <v>0</v>
      </c>
      <c r="D40" s="72">
        <v>0</v>
      </c>
      <c r="E40" s="72">
        <f t="shared" si="9"/>
        <v>0</v>
      </c>
      <c r="F40" s="72">
        <f t="shared" si="10"/>
        <v>0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1:20" ht="13.5">
      <c r="A41" s="71" t="s">
        <v>59</v>
      </c>
      <c r="B41" s="72">
        <f>VLOOKUP(A41,'Overview Budget'!A:N,2,FALSE)</f>
        <v>0</v>
      </c>
      <c r="C41" s="72">
        <v>0</v>
      </c>
      <c r="D41" s="72">
        <v>0</v>
      </c>
      <c r="E41" s="72">
        <f t="shared" si="9"/>
        <v>0</v>
      </c>
      <c r="F41" s="72">
        <f t="shared" si="10"/>
        <v>0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ht="13.5">
      <c r="A42" s="71" t="s">
        <v>54</v>
      </c>
      <c r="B42" s="72">
        <f>VLOOKUP(A42,'Overview Budget'!A:N,2,FALSE)</f>
        <v>0</v>
      </c>
      <c r="C42" s="72">
        <v>0</v>
      </c>
      <c r="D42" s="72">
        <v>0</v>
      </c>
      <c r="E42" s="72">
        <f t="shared" si="9"/>
        <v>0</v>
      </c>
      <c r="F42" s="72">
        <f t="shared" si="10"/>
        <v>0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1:20" ht="13.5">
      <c r="A43" s="71" t="s">
        <v>55</v>
      </c>
      <c r="B43" s="72">
        <f>VLOOKUP(A43,'Overview Budget'!A:N,2,FALSE)</f>
        <v>0</v>
      </c>
      <c r="C43" s="72">
        <v>0</v>
      </c>
      <c r="D43" s="72">
        <v>0</v>
      </c>
      <c r="E43" s="72">
        <f t="shared" si="9"/>
        <v>0</v>
      </c>
      <c r="F43" s="72">
        <f t="shared" si="10"/>
        <v>0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1:20" ht="13.5">
      <c r="A44" s="71" t="s">
        <v>56</v>
      </c>
      <c r="B44" s="72">
        <f>VLOOKUP(A44,'Overview Budget'!A:N,2,FALSE)</f>
        <v>0</v>
      </c>
      <c r="C44" s="72">
        <v>0</v>
      </c>
      <c r="D44" s="72">
        <v>0</v>
      </c>
      <c r="E44" s="72">
        <f t="shared" si="9"/>
        <v>0</v>
      </c>
      <c r="F44" s="72">
        <f t="shared" si="10"/>
        <v>0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1:20" ht="14.25" thickBot="1">
      <c r="A45" s="71" t="s">
        <v>24</v>
      </c>
      <c r="B45" s="72">
        <f>VLOOKUP(A45,'Overview Budget'!A:N,2,FALSE)</f>
        <v>0</v>
      </c>
      <c r="C45" s="72">
        <v>0</v>
      </c>
      <c r="D45" s="72">
        <v>0</v>
      </c>
      <c r="E45" s="72">
        <f t="shared" si="9"/>
        <v>0</v>
      </c>
      <c r="F45" s="72">
        <f t="shared" si="10"/>
        <v>0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1:20" ht="15" thickTop="1">
      <c r="A46" s="87" t="str">
        <f>"Total "&amp;A36</f>
        <v>Total CHILDREN</v>
      </c>
      <c r="B46" s="88">
        <f>SUM(B37:B45)</f>
        <v>0</v>
      </c>
      <c r="C46" s="88"/>
      <c r="D46" s="88"/>
      <c r="E46" s="88"/>
      <c r="F46" s="88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1:20" ht="14.25">
      <c r="A47" s="73"/>
      <c r="B47" s="24"/>
      <c r="C47" s="24"/>
      <c r="D47" s="24"/>
      <c r="E47" s="24"/>
      <c r="F47" s="24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1:20" ht="13.5">
      <c r="A48" s="69" t="s">
        <v>60</v>
      </c>
      <c r="B48" s="70"/>
      <c r="C48" s="70"/>
      <c r="D48" s="70"/>
      <c r="E48" s="70"/>
      <c r="F48" s="70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1:20" ht="13.5">
      <c r="A49" s="71" t="s">
        <v>61</v>
      </c>
      <c r="B49" s="72">
        <f>VLOOKUP(A49,'Overview Budget'!A:N,2,FALSE)</f>
        <v>0</v>
      </c>
      <c r="C49" s="72">
        <v>0</v>
      </c>
      <c r="D49" s="72">
        <v>0</v>
      </c>
      <c r="E49" s="72">
        <f t="shared" ref="E49:E52" si="11">SUM(C49:D49)</f>
        <v>0</v>
      </c>
      <c r="F49" s="72">
        <f t="shared" ref="F49:F52" si="12">B49-E49</f>
        <v>0</v>
      </c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1:20" ht="20.100000000000001" customHeight="1">
      <c r="A50" s="71" t="s">
        <v>62</v>
      </c>
      <c r="B50" s="72">
        <f>VLOOKUP(A50,'Overview Budget'!A:N,2,FALSE)</f>
        <v>0</v>
      </c>
      <c r="C50" s="72">
        <v>0</v>
      </c>
      <c r="D50" s="72">
        <v>0</v>
      </c>
      <c r="E50" s="72">
        <f t="shared" si="11"/>
        <v>0</v>
      </c>
      <c r="F50" s="72">
        <f t="shared" si="12"/>
        <v>0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1:20" ht="13.5">
      <c r="A51" s="71" t="s">
        <v>63</v>
      </c>
      <c r="B51" s="72">
        <f>VLOOKUP(A51,'Overview Budget'!A:N,2,FALSE)</f>
        <v>0</v>
      </c>
      <c r="C51" s="72">
        <v>0</v>
      </c>
      <c r="D51" s="72">
        <v>0</v>
      </c>
      <c r="E51" s="72">
        <f t="shared" si="11"/>
        <v>0</v>
      </c>
      <c r="F51" s="72">
        <f t="shared" si="12"/>
        <v>0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1:20" ht="14.25" thickBot="1">
      <c r="A52" s="71" t="s">
        <v>64</v>
      </c>
      <c r="B52" s="72">
        <f>VLOOKUP(A52,'Overview Budget'!A:N,2,FALSE)</f>
        <v>0</v>
      </c>
      <c r="C52" s="72">
        <v>0</v>
      </c>
      <c r="D52" s="72">
        <v>0</v>
      </c>
      <c r="E52" s="72">
        <f t="shared" si="11"/>
        <v>0</v>
      </c>
      <c r="F52" s="72">
        <f t="shared" si="12"/>
        <v>0</v>
      </c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1:20" ht="15" thickTop="1">
      <c r="A53" s="87" t="str">
        <f>"Total "&amp;A48</f>
        <v>Total TRANSPORTATION</v>
      </c>
      <c r="B53" s="88">
        <f>SUM(B49:B52)</f>
        <v>0</v>
      </c>
      <c r="C53" s="88"/>
      <c r="D53" s="88"/>
      <c r="E53" s="88">
        <f>SUM(E49:E52)</f>
        <v>0</v>
      </c>
      <c r="F53" s="88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1:20" ht="14.25">
      <c r="A54" s="73"/>
      <c r="B54" s="24"/>
      <c r="C54" s="24"/>
      <c r="D54" s="24"/>
      <c r="E54" s="24"/>
      <c r="F54" s="24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1:20" ht="13.5">
      <c r="A55" s="69" t="s">
        <v>65</v>
      </c>
      <c r="B55" s="70"/>
      <c r="C55" s="70"/>
      <c r="D55" s="70"/>
      <c r="E55" s="70"/>
      <c r="F55" s="70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1:20" ht="13.5">
      <c r="A56" s="71" t="s">
        <v>66</v>
      </c>
      <c r="B56" s="72">
        <f>VLOOKUP(A56,'Overview Budget'!A:N,2,FALSE)</f>
        <v>0</v>
      </c>
      <c r="C56" s="72">
        <v>0</v>
      </c>
      <c r="D56" s="72">
        <v>0</v>
      </c>
      <c r="E56" s="72">
        <f t="shared" ref="E56:E58" si="13">SUM(C56:D56)</f>
        <v>0</v>
      </c>
      <c r="F56" s="72">
        <f t="shared" ref="F56:F58" si="14">B56-E56</f>
        <v>0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1:20" ht="20.100000000000001" customHeight="1">
      <c r="A57" s="71" t="s">
        <v>67</v>
      </c>
      <c r="B57" s="72">
        <f>VLOOKUP(A57,'Overview Budget'!A:N,2,FALSE)</f>
        <v>0</v>
      </c>
      <c r="C57" s="72">
        <v>0</v>
      </c>
      <c r="D57" s="72">
        <v>0</v>
      </c>
      <c r="E57" s="72">
        <f t="shared" si="13"/>
        <v>0</v>
      </c>
      <c r="F57" s="72">
        <f t="shared" si="14"/>
        <v>0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1:20" ht="14.25" thickBot="1">
      <c r="A58" s="71" t="s">
        <v>68</v>
      </c>
      <c r="B58" s="72">
        <f>VLOOKUP(A58,'Overview Budget'!A:N,2,FALSE)</f>
        <v>0</v>
      </c>
      <c r="C58" s="72">
        <v>0</v>
      </c>
      <c r="D58" s="72">
        <v>0</v>
      </c>
      <c r="E58" s="72">
        <f t="shared" si="13"/>
        <v>0</v>
      </c>
      <c r="F58" s="72">
        <f t="shared" si="14"/>
        <v>0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1:20" ht="15" thickTop="1">
      <c r="A59" s="87" t="str">
        <f>"Total "&amp;A55</f>
        <v>Total HEALTH</v>
      </c>
      <c r="B59" s="88">
        <f>SUM(B56:B58)</f>
        <v>0</v>
      </c>
      <c r="C59" s="88"/>
      <c r="D59" s="88"/>
      <c r="E59" s="88">
        <f>SUM(E56:E58)</f>
        <v>0</v>
      </c>
      <c r="F59" s="88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1:20" ht="14.25">
      <c r="A60" s="73"/>
      <c r="B60" s="24"/>
      <c r="C60" s="24"/>
      <c r="D60" s="24"/>
      <c r="E60" s="24"/>
      <c r="F60" s="24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1:20" ht="13.5">
      <c r="A61" s="69" t="s">
        <v>69</v>
      </c>
      <c r="B61" s="70"/>
      <c r="C61" s="70"/>
      <c r="D61" s="70"/>
      <c r="E61" s="70"/>
      <c r="F61" s="70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1:20" ht="13.5">
      <c r="A62" s="71" t="s">
        <v>70</v>
      </c>
      <c r="B62" s="72">
        <f>VLOOKUP(A62,'Overview Budget'!A:M,2,FALSE)</f>
        <v>0</v>
      </c>
      <c r="C62" s="72">
        <v>0</v>
      </c>
      <c r="D62" s="72">
        <v>0</v>
      </c>
      <c r="E62" s="72">
        <f t="shared" ref="E62:E67" si="15">SUM(C62:D62)</f>
        <v>0</v>
      </c>
      <c r="F62" s="72">
        <f t="shared" ref="F62:F67" si="16">B62-E62</f>
        <v>0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:20" ht="20.100000000000001" customHeight="1">
      <c r="A63" s="71" t="s">
        <v>71</v>
      </c>
      <c r="B63" s="72">
        <f>VLOOKUP(A63,'Overview Budget'!A:M,2,FALSE)</f>
        <v>0</v>
      </c>
      <c r="C63" s="72">
        <v>0</v>
      </c>
      <c r="D63" s="72">
        <v>0</v>
      </c>
      <c r="E63" s="72">
        <f t="shared" si="15"/>
        <v>0</v>
      </c>
      <c r="F63" s="72">
        <f t="shared" si="16"/>
        <v>0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1:20" ht="13.5">
      <c r="A64" s="71" t="s">
        <v>72</v>
      </c>
      <c r="B64" s="72">
        <f>VLOOKUP(A64,'Overview Budget'!A:M,2,FALSE)</f>
        <v>0</v>
      </c>
      <c r="C64" s="72">
        <v>0</v>
      </c>
      <c r="D64" s="72">
        <v>0</v>
      </c>
      <c r="E64" s="72">
        <f t="shared" si="15"/>
        <v>0</v>
      </c>
      <c r="F64" s="72">
        <f t="shared" si="16"/>
        <v>0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1:20" ht="13.5">
      <c r="A65" s="71" t="s">
        <v>73</v>
      </c>
      <c r="B65" s="72">
        <f>VLOOKUP(A65,'Overview Budget'!A:M,2,FALSE)</f>
        <v>0</v>
      </c>
      <c r="C65" s="72">
        <v>0</v>
      </c>
      <c r="D65" s="72">
        <v>0</v>
      </c>
      <c r="E65" s="72">
        <f t="shared" si="15"/>
        <v>0</v>
      </c>
      <c r="F65" s="72">
        <f t="shared" si="16"/>
        <v>0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1:20" ht="13.5">
      <c r="A66" s="71" t="s">
        <v>74</v>
      </c>
      <c r="B66" s="72">
        <f>VLOOKUP(A66,'Overview Budget'!A:M,2,FALSE)</f>
        <v>0</v>
      </c>
      <c r="C66" s="72">
        <v>0</v>
      </c>
      <c r="D66" s="72">
        <v>0</v>
      </c>
      <c r="E66" s="72">
        <f t="shared" si="15"/>
        <v>0</v>
      </c>
      <c r="F66" s="72">
        <f t="shared" si="16"/>
        <v>0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1:20" ht="15" thickBot="1">
      <c r="A67" s="74" t="s">
        <v>75</v>
      </c>
      <c r="B67" s="75">
        <f>VLOOKUP(A67,'Overview Budget'!A:M,2,FALSE)</f>
        <v>0</v>
      </c>
      <c r="C67" s="75">
        <v>0</v>
      </c>
      <c r="D67" s="75">
        <v>0</v>
      </c>
      <c r="E67" s="75">
        <f t="shared" si="15"/>
        <v>0</v>
      </c>
      <c r="F67" s="75">
        <f t="shared" si="16"/>
        <v>0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1:20" ht="15" thickTop="1">
      <c r="A68" s="87" t="str">
        <f>"Total "&amp;A61</f>
        <v>Total INSURANCE</v>
      </c>
      <c r="B68" s="88">
        <f>SUM(B62:B67)</f>
        <v>0</v>
      </c>
      <c r="C68" s="88"/>
      <c r="D68" s="88"/>
      <c r="E68" s="88"/>
      <c r="F68" s="88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1:20" ht="14.25">
      <c r="A69" s="73"/>
      <c r="B69" s="24"/>
      <c r="C69" s="24"/>
      <c r="D69" s="24"/>
      <c r="E69" s="24"/>
      <c r="F69" s="24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1:20" ht="13.5">
      <c r="A70" s="69" t="s">
        <v>76</v>
      </c>
      <c r="B70" s="70"/>
      <c r="C70" s="70"/>
      <c r="D70" s="70"/>
      <c r="E70" s="70"/>
      <c r="F70" s="70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1:20" ht="13.5">
      <c r="A71" s="71" t="s">
        <v>77</v>
      </c>
      <c r="B71" s="72">
        <f>VLOOKUP(A71,'Overview Budget'!A:M,2,FALSE)</f>
        <v>0</v>
      </c>
      <c r="C71" s="72">
        <v>0</v>
      </c>
      <c r="D71" s="72">
        <v>0</v>
      </c>
      <c r="E71" s="72">
        <f t="shared" ref="E71:E75" si="17">SUM(C71:D71)</f>
        <v>0</v>
      </c>
      <c r="F71" s="72">
        <f t="shared" ref="F71:F75" si="18">B71-E71</f>
        <v>0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1:20" ht="20.100000000000001" customHeight="1">
      <c r="A72" s="71" t="s">
        <v>78</v>
      </c>
      <c r="B72" s="72">
        <f>VLOOKUP(A72,'Overview Budget'!A:M,2,FALSE)</f>
        <v>0</v>
      </c>
      <c r="C72" s="72">
        <v>0</v>
      </c>
      <c r="D72" s="72">
        <v>0</v>
      </c>
      <c r="E72" s="72">
        <f t="shared" si="17"/>
        <v>0</v>
      </c>
      <c r="F72" s="72">
        <f t="shared" si="18"/>
        <v>0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1:20" ht="13.5">
      <c r="A73" s="71" t="s">
        <v>79</v>
      </c>
      <c r="B73" s="72">
        <f>VLOOKUP(A73,'Overview Budget'!A:M,2,FALSE)</f>
        <v>0</v>
      </c>
      <c r="C73" s="72">
        <v>0</v>
      </c>
      <c r="D73" s="72">
        <v>0</v>
      </c>
      <c r="E73" s="72">
        <f t="shared" si="17"/>
        <v>0</v>
      </c>
      <c r="F73" s="72">
        <f t="shared" si="18"/>
        <v>0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1:20" ht="13.5">
      <c r="A74" s="71" t="s">
        <v>80</v>
      </c>
      <c r="B74" s="72">
        <f>VLOOKUP(A74,'Overview Budget'!A:M,2,FALSE)</f>
        <v>0</v>
      </c>
      <c r="C74" s="72">
        <v>0</v>
      </c>
      <c r="D74" s="72">
        <v>0</v>
      </c>
      <c r="E74" s="72">
        <f t="shared" si="17"/>
        <v>0</v>
      </c>
      <c r="F74" s="72">
        <f t="shared" si="18"/>
        <v>0</v>
      </c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1:20" ht="14.25" thickBot="1">
      <c r="A75" s="71" t="s">
        <v>81</v>
      </c>
      <c r="B75" s="72">
        <f>VLOOKUP(A75,'Overview Budget'!A:M,2,FALSE)</f>
        <v>0</v>
      </c>
      <c r="C75" s="72">
        <v>0</v>
      </c>
      <c r="D75" s="72">
        <v>0</v>
      </c>
      <c r="E75" s="72">
        <f t="shared" si="17"/>
        <v>0</v>
      </c>
      <c r="F75" s="72">
        <f t="shared" si="18"/>
        <v>0</v>
      </c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1:20" ht="15" thickTop="1">
      <c r="A76" s="87" t="str">
        <f>"Total "&amp;A70</f>
        <v>Total EDUCATION</v>
      </c>
      <c r="B76" s="88">
        <f>SUM(B71:B75)</f>
        <v>0</v>
      </c>
      <c r="C76" s="88"/>
      <c r="D76" s="88"/>
      <c r="E76" s="88"/>
      <c r="F76" s="88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1:20" ht="14.25">
      <c r="A77" s="73"/>
      <c r="B77" s="24"/>
      <c r="C77" s="24"/>
      <c r="D77" s="24"/>
      <c r="E77" s="24"/>
      <c r="F77" s="24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1:20" ht="13.5">
      <c r="A78" s="69" t="s">
        <v>82</v>
      </c>
      <c r="B78" s="70"/>
      <c r="C78" s="70"/>
      <c r="D78" s="70"/>
      <c r="E78" s="70"/>
      <c r="F78" s="70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1:20" ht="13.5">
      <c r="A79" s="71" t="s">
        <v>84</v>
      </c>
      <c r="B79" s="72">
        <f>VLOOKUP(A79,'Overview Budget'!A:N,2,FALSE)</f>
        <v>0</v>
      </c>
      <c r="C79" s="72">
        <v>0</v>
      </c>
      <c r="D79" s="72">
        <v>0</v>
      </c>
      <c r="E79" s="72">
        <f t="shared" ref="E79:E82" si="19">SUM(C79:D79)</f>
        <v>0</v>
      </c>
      <c r="F79" s="72">
        <f t="shared" ref="F79:F82" si="20">B79-E79</f>
        <v>0</v>
      </c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1:20" ht="20.100000000000001" customHeight="1">
      <c r="A80" s="71" t="s">
        <v>85</v>
      </c>
      <c r="B80" s="72">
        <f>VLOOKUP(A80,'Overview Budget'!A:N,2,FALSE)</f>
        <v>0</v>
      </c>
      <c r="C80" s="72">
        <v>0</v>
      </c>
      <c r="D80" s="72">
        <v>0</v>
      </c>
      <c r="E80" s="72">
        <f t="shared" si="19"/>
        <v>0</v>
      </c>
      <c r="F80" s="72">
        <f t="shared" si="20"/>
        <v>0</v>
      </c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1:20" ht="13.5">
      <c r="A81" s="71" t="s">
        <v>86</v>
      </c>
      <c r="B81" s="72">
        <f>VLOOKUP(A81,'Overview Budget'!A:N,2,FALSE)</f>
        <v>0</v>
      </c>
      <c r="C81" s="72">
        <v>0</v>
      </c>
      <c r="D81" s="72">
        <v>0</v>
      </c>
      <c r="E81" s="72">
        <f t="shared" si="19"/>
        <v>0</v>
      </c>
      <c r="F81" s="72">
        <f t="shared" si="20"/>
        <v>0</v>
      </c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1:20" ht="14.25" thickBot="1">
      <c r="A82" s="71" t="s">
        <v>87</v>
      </c>
      <c r="B82" s="72">
        <f>VLOOKUP(A82,'Overview Budget'!A:N,2,FALSE)</f>
        <v>0</v>
      </c>
      <c r="C82" s="72">
        <v>0</v>
      </c>
      <c r="D82" s="72">
        <v>0</v>
      </c>
      <c r="E82" s="72">
        <f t="shared" si="19"/>
        <v>0</v>
      </c>
      <c r="F82" s="72">
        <f t="shared" si="20"/>
        <v>0</v>
      </c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1:20" ht="15" thickTop="1">
      <c r="A83" s="87" t="str">
        <f>"Total "&amp;A78</f>
        <v>Total CHARITY/GIFTS</v>
      </c>
      <c r="B83" s="88">
        <f>SUM(B79:B82)</f>
        <v>0</v>
      </c>
      <c r="C83" s="88"/>
      <c r="D83" s="88"/>
      <c r="E83" s="88">
        <f>SUM(E79:E82)</f>
        <v>0</v>
      </c>
      <c r="F83" s="88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1:20" ht="14.25">
      <c r="A84" s="73"/>
      <c r="B84" s="24"/>
      <c r="C84" s="24"/>
      <c r="D84" s="24"/>
      <c r="E84" s="24"/>
      <c r="F84" s="24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1:20" ht="13.5">
      <c r="A85" s="69" t="s">
        <v>88</v>
      </c>
      <c r="B85" s="70"/>
      <c r="C85" s="70"/>
      <c r="D85" s="70"/>
      <c r="E85" s="70"/>
      <c r="F85" s="70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1:20" ht="13.5">
      <c r="A86" s="71" t="s">
        <v>90</v>
      </c>
      <c r="B86" s="72">
        <f>VLOOKUP(A86,'Overview Budget'!A:N,2,FALSE)</f>
        <v>0</v>
      </c>
      <c r="C86" s="72">
        <v>0</v>
      </c>
      <c r="D86" s="72">
        <v>0</v>
      </c>
      <c r="E86" s="72">
        <f t="shared" ref="E86:E96" si="21">SUM(C86:D86)</f>
        <v>0</v>
      </c>
      <c r="F86" s="72">
        <f t="shared" ref="F86:F96" si="22">B86-E86</f>
        <v>0</v>
      </c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1:20" ht="20.100000000000001" customHeight="1">
      <c r="A87" s="71" t="s">
        <v>91</v>
      </c>
      <c r="B87" s="72">
        <f>VLOOKUP(A87,'Overview Budget'!A:N,2,FALSE)</f>
        <v>0</v>
      </c>
      <c r="C87" s="72">
        <v>0</v>
      </c>
      <c r="D87" s="72">
        <v>0</v>
      </c>
      <c r="E87" s="72">
        <f t="shared" si="21"/>
        <v>0</v>
      </c>
      <c r="F87" s="72">
        <f t="shared" si="22"/>
        <v>0</v>
      </c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1:20" ht="13.5">
      <c r="A88" s="71" t="s">
        <v>92</v>
      </c>
      <c r="B88" s="72">
        <f>VLOOKUP(A88,'Overview Budget'!A:N,2,FALSE)</f>
        <v>0</v>
      </c>
      <c r="C88" s="72">
        <v>0</v>
      </c>
      <c r="D88" s="72">
        <v>0</v>
      </c>
      <c r="E88" s="72">
        <f t="shared" si="21"/>
        <v>0</v>
      </c>
      <c r="F88" s="72">
        <f t="shared" si="22"/>
        <v>0</v>
      </c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1:20" ht="13.5">
      <c r="A89" s="71" t="s">
        <v>93</v>
      </c>
      <c r="B89" s="72">
        <f>VLOOKUP(A89,'Overview Budget'!A:N,2,FALSE)</f>
        <v>0</v>
      </c>
      <c r="C89" s="72">
        <v>0</v>
      </c>
      <c r="D89" s="72">
        <v>0</v>
      </c>
      <c r="E89" s="72">
        <f t="shared" si="21"/>
        <v>0</v>
      </c>
      <c r="F89" s="72">
        <f t="shared" si="22"/>
        <v>0</v>
      </c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1:20" ht="13.5">
      <c r="A90" s="71" t="s">
        <v>94</v>
      </c>
      <c r="B90" s="72">
        <f>VLOOKUP(A90,'Overview Budget'!A:N,2,FALSE)</f>
        <v>0</v>
      </c>
      <c r="C90" s="72">
        <v>0</v>
      </c>
      <c r="D90" s="72">
        <v>0</v>
      </c>
      <c r="E90" s="72">
        <f t="shared" si="21"/>
        <v>0</v>
      </c>
      <c r="F90" s="72">
        <f t="shared" si="22"/>
        <v>0</v>
      </c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1:20" ht="13.5">
      <c r="A91" s="71" t="s">
        <v>95</v>
      </c>
      <c r="B91" s="72">
        <f>VLOOKUP(A91,'Overview Budget'!A:N,2,FALSE)</f>
        <v>0</v>
      </c>
      <c r="C91" s="72">
        <v>0</v>
      </c>
      <c r="D91" s="72">
        <v>0</v>
      </c>
      <c r="E91" s="72">
        <f t="shared" si="21"/>
        <v>0</v>
      </c>
      <c r="F91" s="72">
        <f t="shared" si="22"/>
        <v>0</v>
      </c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1:20" ht="13.5">
      <c r="A92" s="71" t="s">
        <v>96</v>
      </c>
      <c r="B92" s="72">
        <f>VLOOKUP(A92,'Overview Budget'!A:N,2,FALSE)</f>
        <v>0</v>
      </c>
      <c r="C92" s="72">
        <v>0</v>
      </c>
      <c r="D92" s="72">
        <v>0</v>
      </c>
      <c r="E92" s="72">
        <f t="shared" si="21"/>
        <v>0</v>
      </c>
      <c r="F92" s="72">
        <f t="shared" si="22"/>
        <v>0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1:20" ht="13.5">
      <c r="A93" s="71" t="s">
        <v>97</v>
      </c>
      <c r="B93" s="72">
        <f>VLOOKUP(A93,'Overview Budget'!A:N,2,FALSE)</f>
        <v>0</v>
      </c>
      <c r="C93" s="72">
        <v>0</v>
      </c>
      <c r="D93" s="72">
        <v>0</v>
      </c>
      <c r="E93" s="72">
        <f t="shared" si="21"/>
        <v>0</v>
      </c>
      <c r="F93" s="72">
        <f t="shared" si="22"/>
        <v>0</v>
      </c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1:20" ht="13.5">
      <c r="A94" s="71" t="s">
        <v>98</v>
      </c>
      <c r="B94" s="72">
        <f>VLOOKUP(A94,'Overview Budget'!A:N,2,FALSE)</f>
        <v>0</v>
      </c>
      <c r="C94" s="72">
        <v>0</v>
      </c>
      <c r="D94" s="72">
        <v>0</v>
      </c>
      <c r="E94" s="72">
        <f t="shared" si="21"/>
        <v>0</v>
      </c>
      <c r="F94" s="72">
        <f t="shared" si="22"/>
        <v>0</v>
      </c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1:20" ht="13.5">
      <c r="A95" s="71" t="s">
        <v>99</v>
      </c>
      <c r="B95" s="72">
        <v>0</v>
      </c>
      <c r="C95" s="72">
        <v>0</v>
      </c>
      <c r="D95" s="72">
        <v>0</v>
      </c>
      <c r="E95" s="72">
        <f t="shared" si="21"/>
        <v>0</v>
      </c>
      <c r="F95" s="72">
        <f t="shared" si="22"/>
        <v>0</v>
      </c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1:20" ht="14.25" thickBot="1">
      <c r="A96" s="71" t="s">
        <v>100</v>
      </c>
      <c r="B96" s="72">
        <v>0</v>
      </c>
      <c r="C96" s="72">
        <v>0</v>
      </c>
      <c r="D96" s="72">
        <v>0</v>
      </c>
      <c r="E96" s="72">
        <f t="shared" si="21"/>
        <v>0</v>
      </c>
      <c r="F96" s="72">
        <f t="shared" si="22"/>
        <v>0</v>
      </c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1:20" ht="15" thickTop="1">
      <c r="A97" s="87" t="str">
        <f>"Total "&amp;A85</f>
        <v>Total SAVINGS</v>
      </c>
      <c r="B97" s="88">
        <f>SUM(B86:B96)</f>
        <v>0</v>
      </c>
      <c r="C97" s="88"/>
      <c r="D97" s="88"/>
      <c r="E97" s="88">
        <f>SUM(E86:E96)</f>
        <v>0</v>
      </c>
      <c r="F97" s="88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1:20" ht="14.25">
      <c r="A98" s="73"/>
      <c r="B98" s="24"/>
      <c r="C98" s="24"/>
      <c r="D98" s="24"/>
      <c r="E98" s="24"/>
      <c r="F98" s="24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1:20" ht="13.5">
      <c r="A99" s="69" t="s">
        <v>101</v>
      </c>
      <c r="B99" s="70"/>
      <c r="C99" s="70"/>
      <c r="D99" s="70"/>
      <c r="E99" s="70"/>
      <c r="F99" s="70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1:20" ht="13.5">
      <c r="A100" s="71" t="s">
        <v>102</v>
      </c>
      <c r="B100" s="72">
        <f>VLOOKUP(A100,'Overview Budget'!A:N,2,FALSE)</f>
        <v>0</v>
      </c>
      <c r="C100" s="72">
        <v>0</v>
      </c>
      <c r="D100" s="72">
        <v>0</v>
      </c>
      <c r="E100" s="72">
        <f t="shared" ref="E100:E102" si="23">SUM(C100:D100)</f>
        <v>0</v>
      </c>
      <c r="F100" s="72">
        <f t="shared" ref="F100:F102" si="24">B100-E100</f>
        <v>0</v>
      </c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1:20" ht="20.100000000000001" customHeight="1">
      <c r="A101" s="71" t="s">
        <v>103</v>
      </c>
      <c r="B101" s="72">
        <f>VLOOKUP(A101,'Overview Budget'!A:N,2,FALSE)+B95</f>
        <v>0</v>
      </c>
      <c r="C101" s="72">
        <v>0</v>
      </c>
      <c r="D101" s="72">
        <v>0</v>
      </c>
      <c r="E101" s="72">
        <f t="shared" si="23"/>
        <v>0</v>
      </c>
      <c r="F101" s="72">
        <f t="shared" si="24"/>
        <v>0</v>
      </c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1:20" ht="14.25" thickBot="1">
      <c r="A102" s="71" t="s">
        <v>104</v>
      </c>
      <c r="B102" s="72">
        <f>VLOOKUP(A102,'Overview Budget'!A:N,2,FALSE)+B96</f>
        <v>0</v>
      </c>
      <c r="C102" s="72">
        <v>0</v>
      </c>
      <c r="D102" s="72">
        <v>0</v>
      </c>
      <c r="E102" s="72">
        <f t="shared" si="23"/>
        <v>0</v>
      </c>
      <c r="F102" s="72">
        <f t="shared" si="24"/>
        <v>0</v>
      </c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1:20" ht="15" thickTop="1">
      <c r="A103" s="87" t="str">
        <f>"Total "&amp;A99</f>
        <v>Total ENTERTAINMENT</v>
      </c>
      <c r="B103" s="88">
        <f>SUM(B100:B102)</f>
        <v>0</v>
      </c>
      <c r="C103" s="88"/>
      <c r="D103" s="88"/>
      <c r="E103" s="88">
        <f>SUM(E100:E102)</f>
        <v>0</v>
      </c>
      <c r="F103" s="88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1:20" ht="13.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1:20" ht="13.5"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1:20" ht="13.5"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1:20" ht="13.5"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1:20" ht="13.5"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1:20" ht="13.5"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1:20" ht="13.5"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1:20" ht="13.5"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1:20" ht="13.5"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1:20" ht="13.5"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1:20" ht="14.25">
      <c r="A114" s="76"/>
      <c r="B114" s="77"/>
      <c r="C114" s="67"/>
      <c r="D114" s="67"/>
      <c r="E114" s="67"/>
      <c r="F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</row>
    <row r="115" spans="1:20" ht="14.25">
      <c r="A115" s="76"/>
      <c r="B115" s="77"/>
      <c r="C115" s="67"/>
      <c r="D115" s="67"/>
      <c r="E115" s="67"/>
      <c r="F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</row>
    <row r="116" spans="1:20" ht="14.25">
      <c r="A116" s="76"/>
      <c r="B116" s="7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</row>
    <row r="117" spans="1:20" ht="14.25">
      <c r="A117" s="76"/>
      <c r="B117" s="7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</row>
    <row r="118" spans="1:20" ht="14.25">
      <c r="A118" s="76"/>
      <c r="B118" s="7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</row>
    <row r="119" spans="1:20" ht="14.25">
      <c r="A119" s="76"/>
      <c r="B119" s="7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</row>
    <row r="120" spans="1:20" ht="14.25">
      <c r="A120" s="76"/>
      <c r="B120" s="7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</row>
    <row r="121" spans="1:20" ht="14.25">
      <c r="A121" s="78"/>
      <c r="B121" s="7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</row>
    <row r="122" spans="1:20" ht="13.5">
      <c r="A122" s="67"/>
      <c r="B122" s="79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</row>
    <row r="123" spans="1:20" ht="13.5">
      <c r="A123" s="67"/>
      <c r="B123" s="79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</row>
    <row r="124" spans="1:20" ht="13.5">
      <c r="A124" s="67"/>
      <c r="B124" s="79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</row>
    <row r="125" spans="1:20" ht="13.5">
      <c r="A125" s="67"/>
      <c r="B125" s="79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</row>
    <row r="126" spans="1:20" ht="13.5">
      <c r="A126" s="67"/>
      <c r="B126" s="79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</row>
    <row r="127" spans="1:20" ht="13.5">
      <c r="A127" s="67"/>
      <c r="B127" s="79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</row>
    <row r="128" spans="1:20" ht="13.5">
      <c r="A128" s="67"/>
      <c r="B128" s="79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</row>
    <row r="129" spans="1:20" ht="13.5">
      <c r="A129" s="67"/>
      <c r="B129" s="79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</row>
    <row r="130" spans="1:20" ht="13.5">
      <c r="A130" s="67"/>
      <c r="B130" s="79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</row>
    <row r="131" spans="1:20" ht="13.5">
      <c r="A131" s="67"/>
      <c r="B131" s="79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</row>
    <row r="132" spans="1:20" ht="13.5">
      <c r="A132" s="67"/>
      <c r="B132" s="79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</row>
    <row r="133" spans="1:20" ht="13.5"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</row>
    <row r="134" spans="1:20" ht="13.5"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T132"/>
  <sheetViews>
    <sheetView topLeftCell="A73" workbookViewId="0">
      <selection activeCell="G100" sqref="G100"/>
    </sheetView>
  </sheetViews>
  <sheetFormatPr defaultColWidth="12.5703125" defaultRowHeight="12.75" customHeight="1"/>
  <cols>
    <col min="1" max="1" width="47" style="21" customWidth="1"/>
    <col min="2" max="2" width="8.5703125" style="21" bestFit="1" customWidth="1"/>
    <col min="3" max="3" width="12.85546875" style="21" customWidth="1"/>
    <col min="4" max="4" width="12.7109375" style="21" customWidth="1"/>
    <col min="5" max="5" width="7.140625" style="21" bestFit="1" customWidth="1"/>
    <col min="6" max="6" width="15.7109375" style="21" customWidth="1"/>
    <col min="7" max="7" width="58.28515625" style="21" customWidth="1"/>
    <col min="8" max="8" width="24.85546875" style="21" customWidth="1"/>
    <col min="9" max="20" width="15.140625" style="21" customWidth="1"/>
    <col min="21" max="16384" width="12.5703125" style="21"/>
  </cols>
  <sheetData>
    <row r="1" spans="1:20" ht="22.5">
      <c r="A1" s="102" t="s">
        <v>116</v>
      </c>
      <c r="B1" s="103" t="s">
        <v>106</v>
      </c>
      <c r="C1" s="104" t="s">
        <v>107</v>
      </c>
      <c r="D1" s="104" t="s">
        <v>108</v>
      </c>
      <c r="E1" s="104" t="s">
        <v>109</v>
      </c>
      <c r="F1" s="104" t="s">
        <v>110</v>
      </c>
      <c r="G1" s="6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4.25">
      <c r="A2" s="68"/>
      <c r="B2" s="68"/>
      <c r="C2" s="68"/>
      <c r="D2" s="68"/>
      <c r="E2" s="68"/>
      <c r="F2" s="68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4.25">
      <c r="A3" s="105" t="s">
        <v>25</v>
      </c>
      <c r="B3" s="106"/>
      <c r="C3" s="107"/>
      <c r="D3" s="107"/>
      <c r="E3" s="107"/>
      <c r="F3" s="10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4.25">
      <c r="A4" s="91" t="s">
        <v>26</v>
      </c>
      <c r="B4" s="92">
        <f>VLOOKUP(A4,'Overview Budget'!A:N,3,FALSE)</f>
        <v>0</v>
      </c>
      <c r="C4" s="93">
        <v>0</v>
      </c>
      <c r="D4" s="94">
        <v>0</v>
      </c>
      <c r="E4" s="94">
        <f t="shared" ref="E4:E10" si="0">SUM(C4:D4)</f>
        <v>0</v>
      </c>
      <c r="F4" s="95">
        <f t="shared" ref="F4:F10" si="1">B4-E4</f>
        <v>0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t="14.25">
      <c r="A5" s="96" t="s">
        <v>27</v>
      </c>
      <c r="B5" s="92">
        <f>VLOOKUP(A5,'Overview Budget'!A:N,3,FALSE)</f>
        <v>0</v>
      </c>
      <c r="C5" s="97">
        <v>0</v>
      </c>
      <c r="D5" s="98">
        <v>0</v>
      </c>
      <c r="E5" s="98">
        <f t="shared" si="0"/>
        <v>0</v>
      </c>
      <c r="F5" s="99">
        <f t="shared" si="1"/>
        <v>0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14.25">
      <c r="A6" s="96" t="s">
        <v>28</v>
      </c>
      <c r="B6" s="92">
        <f>VLOOKUP(A6,'Overview Budget'!A:N,3,FALSE)</f>
        <v>0</v>
      </c>
      <c r="C6" s="97">
        <v>0</v>
      </c>
      <c r="D6" s="98">
        <v>0</v>
      </c>
      <c r="E6" s="98">
        <f t="shared" si="0"/>
        <v>0</v>
      </c>
      <c r="F6" s="99">
        <f t="shared" si="1"/>
        <v>0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14.25">
      <c r="A7" s="96" t="s">
        <v>29</v>
      </c>
      <c r="B7" s="92">
        <f>VLOOKUP(A7,'Overview Budget'!A:N,3,FALSE)</f>
        <v>0</v>
      </c>
      <c r="C7" s="97">
        <v>0</v>
      </c>
      <c r="D7" s="98">
        <v>0</v>
      </c>
      <c r="E7" s="98">
        <f t="shared" si="0"/>
        <v>0</v>
      </c>
      <c r="F7" s="99">
        <f t="shared" si="1"/>
        <v>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 ht="14.25">
      <c r="A8" s="96" t="s">
        <v>30</v>
      </c>
      <c r="B8" s="92">
        <f>VLOOKUP(A8,'Overview Budget'!A:N,3,FALSE)</f>
        <v>0</v>
      </c>
      <c r="C8" s="97">
        <v>0</v>
      </c>
      <c r="D8" s="98">
        <v>0</v>
      </c>
      <c r="E8" s="98">
        <f t="shared" si="0"/>
        <v>0</v>
      </c>
      <c r="F8" s="99">
        <f t="shared" si="1"/>
        <v>0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ht="14.25">
      <c r="A9" s="96" t="s">
        <v>31</v>
      </c>
      <c r="B9" s="92">
        <f>VLOOKUP(A9,'Overview Budget'!A:N,3,FALSE)</f>
        <v>0</v>
      </c>
      <c r="C9" s="97">
        <v>0</v>
      </c>
      <c r="D9" s="98">
        <v>0</v>
      </c>
      <c r="E9" s="98">
        <f t="shared" si="0"/>
        <v>0</v>
      </c>
      <c r="F9" s="99">
        <f t="shared" si="1"/>
        <v>0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0" ht="15" thickBot="1">
      <c r="A10" s="96" t="s">
        <v>32</v>
      </c>
      <c r="B10" s="75">
        <f>VLOOKUP(A10,'Overview Budget'!A:N,3,FALSE)</f>
        <v>0</v>
      </c>
      <c r="C10" s="101">
        <v>0</v>
      </c>
      <c r="D10" s="109">
        <v>0</v>
      </c>
      <c r="E10" s="109">
        <f t="shared" si="0"/>
        <v>0</v>
      </c>
      <c r="F10" s="110">
        <f t="shared" si="1"/>
        <v>0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15" thickTop="1">
      <c r="A11" s="87" t="str">
        <f>"Total "&amp;A3</f>
        <v>Total FIXED EXPENSES</v>
      </c>
      <c r="B11" s="88">
        <f>SUM(B4:B10)</f>
        <v>0</v>
      </c>
      <c r="C11" s="88">
        <f t="shared" ref="C11:F11" si="2">SUM(C4:C10)</f>
        <v>0</v>
      </c>
      <c r="D11" s="88">
        <f t="shared" si="2"/>
        <v>0</v>
      </c>
      <c r="E11" s="88">
        <f t="shared" si="2"/>
        <v>0</v>
      </c>
      <c r="F11" s="89">
        <f t="shared" si="2"/>
        <v>0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1:20" ht="14.25">
      <c r="A12" s="73"/>
      <c r="B12" s="24"/>
      <c r="C12" s="24"/>
      <c r="D12" s="24"/>
      <c r="E12" s="24"/>
      <c r="F12" s="24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14.25">
      <c r="A13" s="105" t="s">
        <v>33</v>
      </c>
      <c r="B13" s="106"/>
      <c r="C13" s="108"/>
      <c r="D13" s="108"/>
      <c r="E13" s="107"/>
      <c r="F13" s="10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1:20" ht="14.25">
      <c r="A14" s="91" t="s">
        <v>34</v>
      </c>
      <c r="B14" s="92">
        <f>VLOOKUP(A14,'Overview Budget'!A:N,3,FALSE)</f>
        <v>0</v>
      </c>
      <c r="C14" s="97">
        <v>0</v>
      </c>
      <c r="D14" s="98">
        <v>0</v>
      </c>
      <c r="E14" s="94">
        <f t="shared" ref="E14:E18" si="3">SUM(C14:D14)</f>
        <v>0</v>
      </c>
      <c r="F14" s="95">
        <f t="shared" ref="F14:F21" si="4">B14-E14</f>
        <v>0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1:20" ht="14.25">
      <c r="A15" s="96" t="s">
        <v>35</v>
      </c>
      <c r="B15" s="92">
        <f>VLOOKUP(A15,'Overview Budget'!A:N,3,FALSE)</f>
        <v>0</v>
      </c>
      <c r="C15" s="97">
        <v>0</v>
      </c>
      <c r="D15" s="98">
        <v>0</v>
      </c>
      <c r="E15" s="98">
        <f t="shared" si="3"/>
        <v>0</v>
      </c>
      <c r="F15" s="99">
        <f t="shared" si="4"/>
        <v>0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1:20" ht="14.25">
      <c r="A16" s="96" t="s">
        <v>36</v>
      </c>
      <c r="B16" s="92">
        <f>VLOOKUP(A16,'Overview Budget'!A:N,3,FALSE)</f>
        <v>0</v>
      </c>
      <c r="C16" s="97">
        <v>0</v>
      </c>
      <c r="D16" s="98">
        <v>0</v>
      </c>
      <c r="E16" s="98">
        <f t="shared" si="3"/>
        <v>0</v>
      </c>
      <c r="F16" s="99">
        <f t="shared" si="4"/>
        <v>0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14.25">
      <c r="A17" s="96" t="s">
        <v>37</v>
      </c>
      <c r="B17" s="92">
        <f>VLOOKUP(A17,'Overview Budget'!A:N,3,FALSE)</f>
        <v>0</v>
      </c>
      <c r="C17" s="97">
        <v>0</v>
      </c>
      <c r="D17" s="98">
        <v>0</v>
      </c>
      <c r="E17" s="98">
        <f t="shared" si="3"/>
        <v>0</v>
      </c>
      <c r="F17" s="99">
        <f t="shared" si="4"/>
        <v>0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14.25">
      <c r="A18" s="96" t="s">
        <v>38</v>
      </c>
      <c r="B18" s="92">
        <f>VLOOKUP(A18,'Overview Budget'!A:N,3,FALSE)</f>
        <v>0</v>
      </c>
      <c r="C18" s="97">
        <v>0</v>
      </c>
      <c r="D18" s="98">
        <v>0</v>
      </c>
      <c r="E18" s="98">
        <f t="shared" si="3"/>
        <v>0</v>
      </c>
      <c r="F18" s="99">
        <f t="shared" si="4"/>
        <v>0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4.25">
      <c r="A19" s="96" t="s">
        <v>39</v>
      </c>
      <c r="B19" s="92">
        <f>VLOOKUP(A19,'Overview Budget'!A:N,3,FALSE)</f>
        <v>0</v>
      </c>
      <c r="C19" s="97">
        <v>0</v>
      </c>
      <c r="D19" s="98">
        <v>0</v>
      </c>
      <c r="E19" s="98">
        <v>0</v>
      </c>
      <c r="F19" s="99">
        <f t="shared" si="4"/>
        <v>0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4.25">
      <c r="A20" s="96" t="s">
        <v>40</v>
      </c>
      <c r="B20" s="92">
        <f>VLOOKUP(A20,'Overview Budget'!A:N,3,FALSE)</f>
        <v>0</v>
      </c>
      <c r="C20" s="97">
        <v>0</v>
      </c>
      <c r="D20" s="98">
        <v>0</v>
      </c>
      <c r="E20" s="98">
        <v>0</v>
      </c>
      <c r="F20" s="99">
        <f t="shared" si="4"/>
        <v>0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15" thickBot="1">
      <c r="A21" s="96" t="s">
        <v>41</v>
      </c>
      <c r="B21" s="75">
        <f>VLOOKUP(A21,'Overview Budget'!A:N,3,FALSE)</f>
        <v>0</v>
      </c>
      <c r="C21" s="101">
        <v>0</v>
      </c>
      <c r="D21" s="109">
        <v>0</v>
      </c>
      <c r="E21" s="109">
        <v>0</v>
      </c>
      <c r="F21" s="110">
        <f t="shared" si="4"/>
        <v>0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5" thickTop="1">
      <c r="A22" s="87" t="str">
        <f>"Total "&amp;A13</f>
        <v>Total TEMPORARY EXPENSES</v>
      </c>
      <c r="B22" s="88">
        <f>SUM(B14:B21)</f>
        <v>0</v>
      </c>
      <c r="C22" s="88">
        <f t="shared" ref="C22:F22" si="5">SUM(C14:C21)</f>
        <v>0</v>
      </c>
      <c r="D22" s="88">
        <f t="shared" si="5"/>
        <v>0</v>
      </c>
      <c r="E22" s="88">
        <f t="shared" si="5"/>
        <v>0</v>
      </c>
      <c r="F22" s="89">
        <f t="shared" si="5"/>
        <v>0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customFormat="1"/>
    <row r="24" spans="1:20" ht="14.25">
      <c r="A24" s="105" t="s">
        <v>42</v>
      </c>
      <c r="B24" s="106"/>
      <c r="C24" s="108"/>
      <c r="D24" s="108"/>
      <c r="E24" s="107"/>
      <c r="F24" s="10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4.25">
      <c r="A25" s="91" t="s">
        <v>43</v>
      </c>
      <c r="B25" s="92">
        <f>VLOOKUP(A25,'Overview Budget'!A:N,3,FALSE)</f>
        <v>0</v>
      </c>
      <c r="C25" s="97">
        <v>0</v>
      </c>
      <c r="D25" s="98">
        <v>0</v>
      </c>
      <c r="E25" s="94">
        <f t="shared" ref="E25:E33" si="6">SUM(C25:D25)</f>
        <v>0</v>
      </c>
      <c r="F25" s="95">
        <f t="shared" ref="F25:F33" si="7">B25-E25</f>
        <v>0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4.25">
      <c r="A26" s="96" t="s">
        <v>44</v>
      </c>
      <c r="B26" s="92">
        <f>VLOOKUP(A26,'Overview Budget'!A:N,3,FALSE)</f>
        <v>0</v>
      </c>
      <c r="C26" s="97">
        <v>0</v>
      </c>
      <c r="D26" s="98">
        <v>0</v>
      </c>
      <c r="E26" s="98">
        <f t="shared" si="6"/>
        <v>0</v>
      </c>
      <c r="F26" s="99">
        <f t="shared" si="7"/>
        <v>0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1:20" ht="14.25">
      <c r="A27" s="96" t="s">
        <v>45</v>
      </c>
      <c r="B27" s="92">
        <f>VLOOKUP(A27,'Overview Budget'!A:N,3,FALSE)</f>
        <v>0</v>
      </c>
      <c r="C27" s="97">
        <v>0</v>
      </c>
      <c r="D27" s="98">
        <v>0</v>
      </c>
      <c r="E27" s="98">
        <f t="shared" si="6"/>
        <v>0</v>
      </c>
      <c r="F27" s="99">
        <f t="shared" si="7"/>
        <v>0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1:20" ht="14.25">
      <c r="A28" s="96" t="s">
        <v>46</v>
      </c>
      <c r="B28" s="92">
        <f>VLOOKUP(A28,'Overview Budget'!A:N,3,FALSE)</f>
        <v>0</v>
      </c>
      <c r="C28" s="97">
        <v>0</v>
      </c>
      <c r="D28" s="98">
        <v>0</v>
      </c>
      <c r="E28" s="98">
        <f t="shared" si="6"/>
        <v>0</v>
      </c>
      <c r="F28" s="99">
        <f t="shared" si="7"/>
        <v>0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ht="14.25">
      <c r="A29" s="96" t="s">
        <v>47</v>
      </c>
      <c r="B29" s="92">
        <f>VLOOKUP(A29,'Overview Budget'!A:N,3,FALSE)</f>
        <v>0</v>
      </c>
      <c r="C29" s="97">
        <v>0</v>
      </c>
      <c r="D29" s="98">
        <v>0</v>
      </c>
      <c r="E29" s="98">
        <f t="shared" si="6"/>
        <v>0</v>
      </c>
      <c r="F29" s="99">
        <f t="shared" si="7"/>
        <v>0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4.25">
      <c r="A30" s="96" t="s">
        <v>48</v>
      </c>
      <c r="B30" s="92">
        <f>VLOOKUP(A30,'Overview Budget'!A:N,3,FALSE)</f>
        <v>0</v>
      </c>
      <c r="C30" s="97">
        <v>0</v>
      </c>
      <c r="D30" s="98">
        <v>0</v>
      </c>
      <c r="E30" s="98">
        <f t="shared" si="6"/>
        <v>0</v>
      </c>
      <c r="F30" s="99">
        <f t="shared" si="7"/>
        <v>0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1:20" ht="14.25">
      <c r="A31" s="96" t="s">
        <v>40</v>
      </c>
      <c r="B31" s="92">
        <f>VLOOKUP(A31,'Overview Budget'!A:N,3,FALSE)</f>
        <v>0</v>
      </c>
      <c r="C31" s="97">
        <v>0</v>
      </c>
      <c r="D31" s="98">
        <v>0</v>
      </c>
      <c r="E31" s="98">
        <f t="shared" si="6"/>
        <v>0</v>
      </c>
      <c r="F31" s="99">
        <f t="shared" si="7"/>
        <v>0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1:20" ht="14.25">
      <c r="A32" s="96" t="s">
        <v>49</v>
      </c>
      <c r="B32" s="92">
        <f>VLOOKUP(A32,'Overview Budget'!A:N,3,FALSE)</f>
        <v>0</v>
      </c>
      <c r="C32" s="97">
        <v>0</v>
      </c>
      <c r="D32" s="98">
        <v>0</v>
      </c>
      <c r="E32" s="98">
        <f t="shared" si="6"/>
        <v>0</v>
      </c>
      <c r="F32" s="99">
        <f t="shared" si="7"/>
        <v>0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1:20" ht="15" thickBot="1">
      <c r="A33" s="74" t="s">
        <v>50</v>
      </c>
      <c r="B33" s="75">
        <f>VLOOKUP(A33,'Overview Budget'!A:N,3,FALSE)</f>
        <v>0</v>
      </c>
      <c r="C33" s="101">
        <v>0</v>
      </c>
      <c r="D33" s="109">
        <v>0</v>
      </c>
      <c r="E33" s="109">
        <f t="shared" si="6"/>
        <v>0</v>
      </c>
      <c r="F33" s="110">
        <f t="shared" si="7"/>
        <v>0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20" ht="15" thickTop="1">
      <c r="A34" s="87" t="str">
        <f>"Total "&amp;A24</f>
        <v>Total DAILY LIVING</v>
      </c>
      <c r="B34" s="88">
        <f t="shared" ref="B34:F34" si="8">SUM(B25:B33)</f>
        <v>0</v>
      </c>
      <c r="C34" s="88">
        <f t="shared" si="8"/>
        <v>0</v>
      </c>
      <c r="D34" s="88">
        <f t="shared" si="8"/>
        <v>0</v>
      </c>
      <c r="E34" s="88">
        <f t="shared" si="8"/>
        <v>0</v>
      </c>
      <c r="F34" s="89">
        <f t="shared" si="8"/>
        <v>0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ht="14.25">
      <c r="A35" s="73"/>
      <c r="B35" s="24"/>
      <c r="C35" s="24"/>
      <c r="D35" s="24"/>
      <c r="E35" s="24"/>
      <c r="F35" s="24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1:20" ht="14.25">
      <c r="A36" s="105" t="s">
        <v>51</v>
      </c>
      <c r="B36" s="106"/>
      <c r="C36" s="106"/>
      <c r="D36" s="106"/>
      <c r="E36" s="106"/>
      <c r="F36" s="106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1:20" ht="14.25">
      <c r="A37" s="91" t="s">
        <v>52</v>
      </c>
      <c r="B37" s="92">
        <f>VLOOKUP(A37,'Overview Budget'!A:N,3,FALSE)</f>
        <v>0</v>
      </c>
      <c r="C37" s="92">
        <v>0</v>
      </c>
      <c r="D37" s="92">
        <v>0</v>
      </c>
      <c r="E37" s="92">
        <f t="shared" ref="E37:E45" si="9">SUM(C37:D37)</f>
        <v>0</v>
      </c>
      <c r="F37" s="92">
        <f t="shared" ref="F37:F45" si="10">B37-E37</f>
        <v>0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1:20" ht="14.25">
      <c r="A38" s="96" t="s">
        <v>53</v>
      </c>
      <c r="B38" s="92">
        <f>VLOOKUP(A38,'Overview Budget'!A:N,3,FALSE)</f>
        <v>0</v>
      </c>
      <c r="C38" s="92">
        <v>0</v>
      </c>
      <c r="D38" s="92">
        <v>0</v>
      </c>
      <c r="E38" s="92">
        <f t="shared" si="9"/>
        <v>0</v>
      </c>
      <c r="F38" s="92">
        <f t="shared" si="10"/>
        <v>0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1:20" ht="14.25">
      <c r="A39" s="96" t="s">
        <v>57</v>
      </c>
      <c r="B39" s="92">
        <f>VLOOKUP(A39,'Overview Budget'!A:N,3,FALSE)</f>
        <v>0</v>
      </c>
      <c r="C39" s="92">
        <v>0</v>
      </c>
      <c r="D39" s="92">
        <v>0</v>
      </c>
      <c r="E39" s="92">
        <f t="shared" si="9"/>
        <v>0</v>
      </c>
      <c r="F39" s="92">
        <f t="shared" si="10"/>
        <v>0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1:20" ht="14.25">
      <c r="A40" s="96" t="s">
        <v>58</v>
      </c>
      <c r="B40" s="92">
        <f>VLOOKUP(A40,'Overview Budget'!A:N,3,FALSE)</f>
        <v>0</v>
      </c>
      <c r="C40" s="92">
        <v>0</v>
      </c>
      <c r="D40" s="92">
        <v>0</v>
      </c>
      <c r="E40" s="92">
        <f t="shared" si="9"/>
        <v>0</v>
      </c>
      <c r="F40" s="92">
        <f t="shared" si="10"/>
        <v>0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1:20" ht="14.25">
      <c r="A41" s="96" t="s">
        <v>59</v>
      </c>
      <c r="B41" s="92">
        <f>VLOOKUP(A41,'Overview Budget'!A:N,3,FALSE)</f>
        <v>0</v>
      </c>
      <c r="C41" s="92">
        <v>0</v>
      </c>
      <c r="D41" s="92">
        <v>0</v>
      </c>
      <c r="E41" s="92">
        <f t="shared" si="9"/>
        <v>0</v>
      </c>
      <c r="F41" s="92">
        <f t="shared" si="10"/>
        <v>0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ht="14.25">
      <c r="A42" s="96" t="s">
        <v>54</v>
      </c>
      <c r="B42" s="92">
        <f>VLOOKUP(A42,'Overview Budget'!A:N,3,FALSE)</f>
        <v>0</v>
      </c>
      <c r="C42" s="92">
        <v>0</v>
      </c>
      <c r="D42" s="92">
        <v>0</v>
      </c>
      <c r="E42" s="92">
        <f t="shared" si="9"/>
        <v>0</v>
      </c>
      <c r="F42" s="92">
        <f t="shared" si="10"/>
        <v>0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1:20" ht="14.25">
      <c r="A43" s="96" t="s">
        <v>55</v>
      </c>
      <c r="B43" s="92">
        <f>VLOOKUP(A43,'Overview Budget'!A:N,3,FALSE)</f>
        <v>0</v>
      </c>
      <c r="C43" s="92">
        <v>0</v>
      </c>
      <c r="D43" s="92">
        <v>0</v>
      </c>
      <c r="E43" s="92">
        <f t="shared" si="9"/>
        <v>0</v>
      </c>
      <c r="F43" s="92">
        <f t="shared" si="10"/>
        <v>0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1:20" ht="14.25">
      <c r="A44" s="96" t="s">
        <v>56</v>
      </c>
      <c r="B44" s="92">
        <f>VLOOKUP(A44,'Overview Budget'!A:N,3,FALSE)</f>
        <v>0</v>
      </c>
      <c r="C44" s="92">
        <v>0</v>
      </c>
      <c r="D44" s="92">
        <v>0</v>
      </c>
      <c r="E44" s="92">
        <f t="shared" si="9"/>
        <v>0</v>
      </c>
      <c r="F44" s="92">
        <f t="shared" si="10"/>
        <v>0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1:20" ht="15" thickBot="1">
      <c r="A45" s="111" t="s">
        <v>24</v>
      </c>
      <c r="B45" s="92">
        <f>VLOOKUP(A45,'Overview Budget'!A:N,3,FALSE)</f>
        <v>0</v>
      </c>
      <c r="C45" s="112">
        <v>0</v>
      </c>
      <c r="D45" s="112">
        <v>0</v>
      </c>
      <c r="E45" s="112">
        <f t="shared" si="9"/>
        <v>0</v>
      </c>
      <c r="F45" s="113">
        <f t="shared" si="10"/>
        <v>0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1:20" ht="15" thickTop="1">
      <c r="A46" s="87" t="str">
        <f>"Total "&amp;A36</f>
        <v>Total CHILDREN</v>
      </c>
      <c r="B46" s="88">
        <f>SUM(B37:B45)</f>
        <v>0</v>
      </c>
      <c r="C46" s="88"/>
      <c r="D46" s="88"/>
      <c r="E46" s="88"/>
      <c r="F46" s="88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1:20" ht="14.25">
      <c r="A47" s="73"/>
      <c r="B47" s="24"/>
      <c r="C47" s="24"/>
      <c r="D47" s="24"/>
      <c r="E47" s="24"/>
      <c r="F47" s="24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1:20" ht="14.25">
      <c r="A48" s="105" t="s">
        <v>60</v>
      </c>
      <c r="B48" s="106"/>
      <c r="C48" s="108"/>
      <c r="D48" s="108"/>
      <c r="E48" s="107"/>
      <c r="F48" s="108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1:20" ht="14.25">
      <c r="A49" s="91" t="s">
        <v>61</v>
      </c>
      <c r="B49" s="92">
        <f>VLOOKUP(A49,'Overview Budget'!A:N,3,FALSE)</f>
        <v>0</v>
      </c>
      <c r="C49" s="97">
        <v>0</v>
      </c>
      <c r="D49" s="98">
        <v>0</v>
      </c>
      <c r="E49" s="94">
        <f t="shared" ref="E49:E52" si="11">SUM(C49:D49)</f>
        <v>0</v>
      </c>
      <c r="F49" s="99">
        <f t="shared" ref="F49:F52" si="12">B49-E49</f>
        <v>0</v>
      </c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1:20" ht="14.25">
      <c r="A50" s="96" t="s">
        <v>62</v>
      </c>
      <c r="B50" s="92">
        <f>VLOOKUP(A50,'Overview Budget'!A:N,3,FALSE)</f>
        <v>0</v>
      </c>
      <c r="C50" s="97">
        <v>0</v>
      </c>
      <c r="D50" s="98">
        <v>0</v>
      </c>
      <c r="E50" s="98">
        <f t="shared" si="11"/>
        <v>0</v>
      </c>
      <c r="F50" s="99">
        <f t="shared" si="12"/>
        <v>0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1:20" ht="14.25">
      <c r="A51" s="96" t="s">
        <v>63</v>
      </c>
      <c r="B51" s="92">
        <f>VLOOKUP(A51,'Overview Budget'!A:N,3,FALSE)</f>
        <v>0</v>
      </c>
      <c r="C51" s="97">
        <v>0</v>
      </c>
      <c r="D51" s="98">
        <v>0</v>
      </c>
      <c r="E51" s="98">
        <f t="shared" si="11"/>
        <v>0</v>
      </c>
      <c r="F51" s="99">
        <f t="shared" si="12"/>
        <v>0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1:20" ht="15" thickBot="1">
      <c r="A52" s="74" t="s">
        <v>64</v>
      </c>
      <c r="B52" s="75">
        <f>VLOOKUP(A52,'Overview Budget'!A:N,3,FALSE)</f>
        <v>0</v>
      </c>
      <c r="C52" s="101">
        <v>0</v>
      </c>
      <c r="D52" s="109">
        <v>0</v>
      </c>
      <c r="E52" s="109">
        <f t="shared" si="11"/>
        <v>0</v>
      </c>
      <c r="F52" s="110">
        <f t="shared" si="12"/>
        <v>0</v>
      </c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1:20" ht="15" thickTop="1">
      <c r="A53" s="87" t="str">
        <f>"Total "&amp;A48</f>
        <v>Total TRANSPORTATION</v>
      </c>
      <c r="B53" s="88">
        <f>SUM(B49:B52)</f>
        <v>0</v>
      </c>
      <c r="C53" s="88"/>
      <c r="D53" s="88"/>
      <c r="E53" s="88">
        <f>SUM(E49:E52)</f>
        <v>0</v>
      </c>
      <c r="F53" s="88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1:20" ht="14.25">
      <c r="A54" s="73"/>
      <c r="B54" s="24"/>
      <c r="C54" s="24"/>
      <c r="D54" s="24"/>
      <c r="E54" s="24"/>
      <c r="F54" s="24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1:20" ht="14.25">
      <c r="A55" s="105" t="s">
        <v>65</v>
      </c>
      <c r="B55" s="106"/>
      <c r="C55" s="107"/>
      <c r="D55" s="107"/>
      <c r="E55" s="107"/>
      <c r="F55" s="108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1:20" ht="14.25">
      <c r="A56" s="91" t="s">
        <v>66</v>
      </c>
      <c r="B56" s="92">
        <f>VLOOKUP(A56,'Overview Budget'!A:N,3,FALSE)</f>
        <v>0</v>
      </c>
      <c r="C56" s="93">
        <v>0</v>
      </c>
      <c r="D56" s="94">
        <v>0</v>
      </c>
      <c r="E56" s="94">
        <f t="shared" ref="E56:E58" si="13">SUM(C56:D56)</f>
        <v>0</v>
      </c>
      <c r="F56" s="99">
        <f t="shared" ref="F56:F58" si="14">B56-E56</f>
        <v>0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1:20" ht="14.25">
      <c r="A57" s="96" t="s">
        <v>67</v>
      </c>
      <c r="B57" s="92">
        <f>VLOOKUP(A57,'Overview Budget'!A:N,3,FALSE)</f>
        <v>0</v>
      </c>
      <c r="C57" s="97">
        <v>0</v>
      </c>
      <c r="D57" s="98">
        <v>0</v>
      </c>
      <c r="E57" s="98">
        <f t="shared" si="13"/>
        <v>0</v>
      </c>
      <c r="F57" s="99">
        <f t="shared" si="14"/>
        <v>0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1:20" ht="15" thickBot="1">
      <c r="A58" s="74" t="s">
        <v>68</v>
      </c>
      <c r="B58" s="75">
        <f>VLOOKUP(A58,'Overview Budget'!A:N,3,FALSE)</f>
        <v>0</v>
      </c>
      <c r="C58" s="101">
        <v>0</v>
      </c>
      <c r="D58" s="109">
        <v>0</v>
      </c>
      <c r="E58" s="109">
        <f t="shared" si="13"/>
        <v>0</v>
      </c>
      <c r="F58" s="110">
        <f t="shared" si="14"/>
        <v>0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1:20" ht="15" thickTop="1">
      <c r="A59" s="87" t="str">
        <f>"Total "&amp;A55</f>
        <v>Total HEALTH</v>
      </c>
      <c r="B59" s="88">
        <f>SUM(B56:B58)</f>
        <v>0</v>
      </c>
      <c r="C59" s="88"/>
      <c r="D59" s="88"/>
      <c r="E59" s="88">
        <f>SUM(E56:E58)</f>
        <v>0</v>
      </c>
      <c r="F59" s="88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1:20" ht="14.25">
      <c r="A60" s="73"/>
      <c r="B60" s="24"/>
      <c r="C60" s="24"/>
      <c r="D60" s="24"/>
      <c r="E60" s="24"/>
      <c r="F60" s="24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1:20" ht="14.25">
      <c r="A61" s="105" t="s">
        <v>69</v>
      </c>
      <c r="B61" s="106"/>
      <c r="C61" s="106"/>
      <c r="D61" s="106"/>
      <c r="E61" s="106"/>
      <c r="F61" s="10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1:20" ht="14.25">
      <c r="A62" s="91" t="s">
        <v>70</v>
      </c>
      <c r="B62" s="92">
        <f>VLOOKUP(A62,'Overview Budget'!A:M,3,FALSE)</f>
        <v>0</v>
      </c>
      <c r="C62" s="92">
        <v>0</v>
      </c>
      <c r="D62" s="92">
        <v>0</v>
      </c>
      <c r="E62" s="92">
        <f t="shared" ref="E62:E67" si="15">SUM(C62:D62)</f>
        <v>0</v>
      </c>
      <c r="F62" s="99">
        <f t="shared" ref="F62:F67" si="16">B62-E62</f>
        <v>0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:20" ht="14.25">
      <c r="A63" s="96" t="s">
        <v>71</v>
      </c>
      <c r="B63" s="92">
        <f>VLOOKUP(A63,'Overview Budget'!A:M,3,FALSE)</f>
        <v>0</v>
      </c>
      <c r="C63" s="92">
        <v>0</v>
      </c>
      <c r="D63" s="92">
        <v>0</v>
      </c>
      <c r="E63" s="92">
        <f t="shared" si="15"/>
        <v>0</v>
      </c>
      <c r="F63" s="99">
        <f t="shared" si="16"/>
        <v>0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1:20" ht="14.25">
      <c r="A64" s="96" t="s">
        <v>72</v>
      </c>
      <c r="B64" s="92">
        <f>VLOOKUP(A64,'Overview Budget'!A:M,3,FALSE)</f>
        <v>0</v>
      </c>
      <c r="C64" s="92">
        <v>0</v>
      </c>
      <c r="D64" s="92">
        <v>0</v>
      </c>
      <c r="E64" s="92">
        <f t="shared" si="15"/>
        <v>0</v>
      </c>
      <c r="F64" s="99">
        <f t="shared" si="16"/>
        <v>0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1:20" ht="14.25">
      <c r="A65" s="96" t="s">
        <v>73</v>
      </c>
      <c r="B65" s="92">
        <f>VLOOKUP(A65,'Overview Budget'!A:M,3,FALSE)</f>
        <v>0</v>
      </c>
      <c r="C65" s="92">
        <v>0</v>
      </c>
      <c r="D65" s="92">
        <v>0</v>
      </c>
      <c r="E65" s="92">
        <f t="shared" si="15"/>
        <v>0</v>
      </c>
      <c r="F65" s="99">
        <f t="shared" si="16"/>
        <v>0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1:20" ht="14.25">
      <c r="A66" s="96" t="s">
        <v>74</v>
      </c>
      <c r="B66" s="92">
        <f>VLOOKUP(A66,'Overview Budget'!A:M,3,FALSE)</f>
        <v>0</v>
      </c>
      <c r="C66" s="92">
        <v>0</v>
      </c>
      <c r="D66" s="92">
        <v>0</v>
      </c>
      <c r="E66" s="92">
        <f t="shared" si="15"/>
        <v>0</v>
      </c>
      <c r="F66" s="99">
        <f t="shared" si="16"/>
        <v>0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1:20" ht="15" thickBot="1">
      <c r="A67" s="96" t="s">
        <v>75</v>
      </c>
      <c r="B67" s="75">
        <f>VLOOKUP(A67,'Overview Budget'!A:M,3,FALSE)</f>
        <v>0</v>
      </c>
      <c r="C67" s="75">
        <v>0</v>
      </c>
      <c r="D67" s="75">
        <v>0</v>
      </c>
      <c r="E67" s="75">
        <f t="shared" si="15"/>
        <v>0</v>
      </c>
      <c r="F67" s="110">
        <f t="shared" si="16"/>
        <v>0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1:20" ht="15" thickTop="1">
      <c r="A68" s="87" t="str">
        <f>"Total "&amp;A61</f>
        <v>Total INSURANCE</v>
      </c>
      <c r="B68" s="88">
        <f>SUM(B62:B67)</f>
        <v>0</v>
      </c>
      <c r="C68" s="88"/>
      <c r="D68" s="88"/>
      <c r="E68" s="88"/>
      <c r="F68" s="88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1:20" ht="14.25">
      <c r="A69" s="73"/>
      <c r="B69" s="24"/>
      <c r="C69" s="24"/>
      <c r="D69" s="24"/>
      <c r="E69" s="24"/>
      <c r="F69" s="24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1:20" ht="14.25">
      <c r="A70" s="105" t="s">
        <v>76</v>
      </c>
      <c r="B70" s="106"/>
      <c r="C70" s="107"/>
      <c r="D70" s="107"/>
      <c r="E70" s="107"/>
      <c r="F70" s="10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1:20" ht="14.25">
      <c r="A71" s="91" t="s">
        <v>77</v>
      </c>
      <c r="B71" s="92">
        <f>VLOOKUP(A71,'Overview Budget'!A:M,3,FALSE)</f>
        <v>0</v>
      </c>
      <c r="C71" s="92">
        <v>0</v>
      </c>
      <c r="D71" s="92">
        <v>0</v>
      </c>
      <c r="E71" s="92">
        <f t="shared" ref="E71:E75" si="17">SUM(C71:D71)</f>
        <v>0</v>
      </c>
      <c r="F71" s="99">
        <f t="shared" ref="F71:F75" si="18">B71-E71</f>
        <v>0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1:20" ht="14.25">
      <c r="A72" s="96" t="s">
        <v>78</v>
      </c>
      <c r="B72" s="92">
        <f>VLOOKUP(A72,'Overview Budget'!A:M,3,FALSE)</f>
        <v>0</v>
      </c>
      <c r="C72" s="92">
        <v>0</v>
      </c>
      <c r="D72" s="92">
        <v>0</v>
      </c>
      <c r="E72" s="92">
        <f t="shared" si="17"/>
        <v>0</v>
      </c>
      <c r="F72" s="99">
        <f t="shared" si="18"/>
        <v>0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1:20" ht="14.25">
      <c r="A73" s="96" t="s">
        <v>79</v>
      </c>
      <c r="B73" s="92">
        <f>VLOOKUP(A73,'Overview Budget'!A:M,3,FALSE)</f>
        <v>0</v>
      </c>
      <c r="C73" s="92">
        <v>0</v>
      </c>
      <c r="D73" s="92">
        <v>0</v>
      </c>
      <c r="E73" s="92">
        <f t="shared" si="17"/>
        <v>0</v>
      </c>
      <c r="F73" s="99">
        <f t="shared" si="18"/>
        <v>0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1:20" ht="14.25">
      <c r="A74" s="96" t="s">
        <v>80</v>
      </c>
      <c r="B74" s="92">
        <f>VLOOKUP(A74,'Overview Budget'!A:M,3,FALSE)</f>
        <v>0</v>
      </c>
      <c r="C74" s="92">
        <v>0</v>
      </c>
      <c r="D74" s="92">
        <v>0</v>
      </c>
      <c r="E74" s="92">
        <f t="shared" si="17"/>
        <v>0</v>
      </c>
      <c r="F74" s="99">
        <f t="shared" si="18"/>
        <v>0</v>
      </c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1:20" ht="15" thickBot="1">
      <c r="A75" s="74" t="s">
        <v>81</v>
      </c>
      <c r="B75" s="92">
        <f>VLOOKUP(A75,'Overview Budget'!A:M,3,FALSE)</f>
        <v>0</v>
      </c>
      <c r="C75" s="75">
        <v>0</v>
      </c>
      <c r="D75" s="75">
        <v>0</v>
      </c>
      <c r="E75" s="75">
        <f t="shared" si="17"/>
        <v>0</v>
      </c>
      <c r="F75" s="110">
        <f t="shared" si="18"/>
        <v>0</v>
      </c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1:20" ht="15" thickTop="1">
      <c r="A76" s="87" t="str">
        <f>"Total "&amp;A70</f>
        <v>Total EDUCATION</v>
      </c>
      <c r="B76" s="88">
        <f>SUM(B71:B75)</f>
        <v>0</v>
      </c>
      <c r="C76" s="88"/>
      <c r="D76" s="88"/>
      <c r="E76" s="88"/>
      <c r="F76" s="88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1:20" ht="14.25">
      <c r="A77" s="73"/>
      <c r="B77" s="24"/>
      <c r="C77" s="24"/>
      <c r="D77" s="24"/>
      <c r="E77" s="24"/>
      <c r="F77" s="24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1:20" ht="14.25">
      <c r="A78" s="105" t="s">
        <v>82</v>
      </c>
      <c r="B78" s="106"/>
      <c r="C78" s="108"/>
      <c r="D78" s="108"/>
      <c r="E78" s="107"/>
      <c r="F78" s="108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1:20" ht="14.25">
      <c r="A79" s="91" t="s">
        <v>84</v>
      </c>
      <c r="B79" s="92">
        <f>VLOOKUP(A79,'Overview Budget'!A:N,3,FALSE)</f>
        <v>0</v>
      </c>
      <c r="C79" s="97">
        <v>0</v>
      </c>
      <c r="D79" s="98">
        <v>0</v>
      </c>
      <c r="E79" s="94">
        <f t="shared" ref="E79:E82" si="19">SUM(C79:D79)</f>
        <v>0</v>
      </c>
      <c r="F79" s="99">
        <f t="shared" ref="F79:F82" si="20">B79-E79</f>
        <v>0</v>
      </c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1:20" ht="14.25">
      <c r="A80" s="96" t="s">
        <v>85</v>
      </c>
      <c r="B80" s="92">
        <f>VLOOKUP(A80,'Overview Budget'!A:N,3,FALSE)</f>
        <v>0</v>
      </c>
      <c r="C80" s="97">
        <v>0</v>
      </c>
      <c r="D80" s="98">
        <v>0</v>
      </c>
      <c r="E80" s="98">
        <f t="shared" si="19"/>
        <v>0</v>
      </c>
      <c r="F80" s="99">
        <f t="shared" si="20"/>
        <v>0</v>
      </c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1:20" ht="14.25">
      <c r="A81" s="96" t="s">
        <v>86</v>
      </c>
      <c r="B81" s="92">
        <f>VLOOKUP(A81,'Overview Budget'!A:N,3,FALSE)</f>
        <v>0</v>
      </c>
      <c r="C81" s="97">
        <v>0</v>
      </c>
      <c r="D81" s="98">
        <v>0</v>
      </c>
      <c r="E81" s="98">
        <f t="shared" si="19"/>
        <v>0</v>
      </c>
      <c r="F81" s="99">
        <f t="shared" si="20"/>
        <v>0</v>
      </c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1:20" ht="15" thickBot="1">
      <c r="A82" s="74" t="s">
        <v>87</v>
      </c>
      <c r="B82" s="75">
        <f>VLOOKUP(A82,'Overview Budget'!A:N,3,FALSE)</f>
        <v>0</v>
      </c>
      <c r="C82" s="101">
        <v>0</v>
      </c>
      <c r="D82" s="109">
        <v>0</v>
      </c>
      <c r="E82" s="109">
        <f t="shared" si="19"/>
        <v>0</v>
      </c>
      <c r="F82" s="110">
        <f t="shared" si="20"/>
        <v>0</v>
      </c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1:20" ht="15" thickTop="1">
      <c r="A83" s="87" t="str">
        <f>"Total "&amp;A78</f>
        <v>Total CHARITY/GIFTS</v>
      </c>
      <c r="B83" s="88">
        <f>SUM(B79:B82)</f>
        <v>0</v>
      </c>
      <c r="C83" s="88"/>
      <c r="D83" s="88"/>
      <c r="E83" s="88">
        <f>SUM(E79:E82)</f>
        <v>0</v>
      </c>
      <c r="F83" s="88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1:20" ht="14.25">
      <c r="A84" s="73"/>
      <c r="B84" s="24"/>
      <c r="C84" s="24"/>
      <c r="D84" s="24"/>
      <c r="E84" s="24"/>
      <c r="F84" s="24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1:20" ht="14.25">
      <c r="A85" s="105" t="s">
        <v>88</v>
      </c>
      <c r="B85" s="106"/>
      <c r="C85" s="107"/>
      <c r="D85" s="107"/>
      <c r="E85" s="107"/>
      <c r="F85" s="108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1:20" ht="14.25">
      <c r="A86" s="91" t="s">
        <v>90</v>
      </c>
      <c r="B86" s="92">
        <f>VLOOKUP(A86,'Overview Budget'!A:N,3,FALSE)</f>
        <v>0</v>
      </c>
      <c r="C86" s="93">
        <v>0</v>
      </c>
      <c r="D86" s="94">
        <v>0</v>
      </c>
      <c r="E86" s="94">
        <f t="shared" ref="E86:E96" si="21">SUM(C86:D86)</f>
        <v>0</v>
      </c>
      <c r="F86" s="99">
        <f t="shared" ref="F86:F96" si="22">B86-E86</f>
        <v>0</v>
      </c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1:20" ht="14.25">
      <c r="A87" s="96" t="s">
        <v>91</v>
      </c>
      <c r="B87" s="92">
        <f>VLOOKUP(A87,'Overview Budget'!A:N,3,FALSE)</f>
        <v>0</v>
      </c>
      <c r="C87" s="97">
        <v>0</v>
      </c>
      <c r="D87" s="98">
        <v>0</v>
      </c>
      <c r="E87" s="98">
        <f t="shared" si="21"/>
        <v>0</v>
      </c>
      <c r="F87" s="99">
        <f t="shared" si="22"/>
        <v>0</v>
      </c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1:20" ht="14.25">
      <c r="A88" s="96" t="s">
        <v>92</v>
      </c>
      <c r="B88" s="92">
        <f>VLOOKUP(A88,'Overview Budget'!A:N,3,FALSE)</f>
        <v>0</v>
      </c>
      <c r="C88" s="97">
        <v>0</v>
      </c>
      <c r="D88" s="98">
        <v>0</v>
      </c>
      <c r="E88" s="98">
        <f t="shared" si="21"/>
        <v>0</v>
      </c>
      <c r="F88" s="99">
        <f t="shared" si="22"/>
        <v>0</v>
      </c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1:20" ht="14.25">
      <c r="A89" s="96" t="s">
        <v>93</v>
      </c>
      <c r="B89" s="92">
        <f>VLOOKUP(A89,'Overview Budget'!A:N,3,FALSE)</f>
        <v>0</v>
      </c>
      <c r="C89" s="97">
        <v>0</v>
      </c>
      <c r="D89" s="98">
        <v>0</v>
      </c>
      <c r="E89" s="98">
        <f t="shared" si="21"/>
        <v>0</v>
      </c>
      <c r="F89" s="99">
        <f t="shared" si="22"/>
        <v>0</v>
      </c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1:20" ht="14.25">
      <c r="A90" s="96" t="s">
        <v>94</v>
      </c>
      <c r="B90" s="92">
        <f>VLOOKUP(A90,'Overview Budget'!A:N,3,FALSE)</f>
        <v>0</v>
      </c>
      <c r="C90" s="97">
        <v>0</v>
      </c>
      <c r="D90" s="98">
        <v>0</v>
      </c>
      <c r="E90" s="98">
        <f t="shared" si="21"/>
        <v>0</v>
      </c>
      <c r="F90" s="99">
        <f t="shared" si="22"/>
        <v>0</v>
      </c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1:20" ht="14.25">
      <c r="A91" s="96" t="s">
        <v>95</v>
      </c>
      <c r="B91" s="92">
        <f>VLOOKUP(A91,'Overview Budget'!A:N,3,FALSE)</f>
        <v>0</v>
      </c>
      <c r="C91" s="97">
        <v>0</v>
      </c>
      <c r="D91" s="98">
        <v>0</v>
      </c>
      <c r="E91" s="98">
        <f t="shared" si="21"/>
        <v>0</v>
      </c>
      <c r="F91" s="99">
        <f t="shared" si="22"/>
        <v>0</v>
      </c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1:20" ht="14.25">
      <c r="A92" s="96" t="s">
        <v>96</v>
      </c>
      <c r="B92" s="92">
        <f>VLOOKUP(A92,'Overview Budget'!A:N,3,FALSE)</f>
        <v>0</v>
      </c>
      <c r="C92" s="97">
        <v>0</v>
      </c>
      <c r="D92" s="98">
        <v>0</v>
      </c>
      <c r="E92" s="98">
        <f t="shared" si="21"/>
        <v>0</v>
      </c>
      <c r="F92" s="99">
        <f t="shared" si="22"/>
        <v>0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1:20" ht="14.25">
      <c r="A93" s="96" t="s">
        <v>97</v>
      </c>
      <c r="B93" s="92">
        <f>VLOOKUP(A93,'Overview Budget'!A:N,3,FALSE)</f>
        <v>0</v>
      </c>
      <c r="C93" s="97">
        <v>0</v>
      </c>
      <c r="D93" s="98">
        <v>0</v>
      </c>
      <c r="E93" s="98">
        <f t="shared" si="21"/>
        <v>0</v>
      </c>
      <c r="F93" s="99">
        <f t="shared" si="22"/>
        <v>0</v>
      </c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1:20" ht="14.25">
      <c r="A94" s="96" t="s">
        <v>98</v>
      </c>
      <c r="B94" s="92">
        <f>VLOOKUP(A94,'Overview Budget'!A:N,3,FALSE)</f>
        <v>0</v>
      </c>
      <c r="C94" s="97">
        <v>0</v>
      </c>
      <c r="D94" s="98">
        <v>0</v>
      </c>
      <c r="E94" s="98">
        <f t="shared" si="21"/>
        <v>0</v>
      </c>
      <c r="F94" s="99">
        <f t="shared" si="22"/>
        <v>0</v>
      </c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1:20" ht="14.25">
      <c r="A95" s="96" t="s">
        <v>99</v>
      </c>
      <c r="B95" s="92">
        <f>VLOOKUP(A95,'Overview Budget'!A:N,3,FALSE)</f>
        <v>0</v>
      </c>
      <c r="C95" s="100">
        <v>0</v>
      </c>
      <c r="D95" s="101">
        <v>0</v>
      </c>
      <c r="E95" s="98">
        <f t="shared" si="21"/>
        <v>0</v>
      </c>
      <c r="F95" s="99">
        <f t="shared" si="22"/>
        <v>0</v>
      </c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1:20" ht="15" thickBot="1">
      <c r="A96" s="96" t="s">
        <v>100</v>
      </c>
      <c r="B96" s="75">
        <f>VLOOKUP(A96,'Overview Budget'!A:N,3,FALSE)</f>
        <v>0</v>
      </c>
      <c r="C96" s="100">
        <v>0</v>
      </c>
      <c r="D96" s="101">
        <v>0</v>
      </c>
      <c r="E96" s="109">
        <f t="shared" si="21"/>
        <v>0</v>
      </c>
      <c r="F96" s="110">
        <f t="shared" si="22"/>
        <v>0</v>
      </c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1:20" ht="15" thickTop="1">
      <c r="A97" s="87" t="str">
        <f>"Total "&amp;A85</f>
        <v>Total SAVINGS</v>
      </c>
      <c r="B97" s="88">
        <f>SUM(B86:B96)</f>
        <v>0</v>
      </c>
      <c r="C97" s="88"/>
      <c r="D97" s="88"/>
      <c r="E97" s="88">
        <f>SUM(E86:E96)</f>
        <v>0</v>
      </c>
      <c r="F97" s="88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1:20" ht="14.25">
      <c r="A98" s="73"/>
      <c r="B98" s="24"/>
      <c r="C98" s="24"/>
      <c r="D98" s="24"/>
      <c r="E98" s="24"/>
      <c r="F98" s="24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1:20" ht="14.25">
      <c r="A99" s="105" t="s">
        <v>101</v>
      </c>
      <c r="B99" s="106"/>
      <c r="C99" s="108"/>
      <c r="D99" s="108"/>
      <c r="E99" s="107"/>
      <c r="F99" s="108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1:20" ht="14.25">
      <c r="A100" s="91" t="s">
        <v>102</v>
      </c>
      <c r="B100" s="92">
        <f>VLOOKUP(A100,'Overview Budget'!A:N,3,FALSE)</f>
        <v>0</v>
      </c>
      <c r="C100" s="97">
        <v>0</v>
      </c>
      <c r="D100" s="98">
        <v>0</v>
      </c>
      <c r="E100" s="94">
        <f t="shared" ref="E100:E102" si="23">SUM(C100:D100)</f>
        <v>0</v>
      </c>
      <c r="F100" s="99">
        <f t="shared" ref="F100:F102" si="24">B100-E100</f>
        <v>0</v>
      </c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1:20" ht="14.25">
      <c r="A101" s="96" t="s">
        <v>103</v>
      </c>
      <c r="B101" s="92">
        <f>VLOOKUP(A101,'Overview Budget'!A:N,3,FALSE)+B95</f>
        <v>0</v>
      </c>
      <c r="C101" s="97">
        <v>0</v>
      </c>
      <c r="D101" s="98">
        <v>0</v>
      </c>
      <c r="E101" s="98">
        <f t="shared" si="23"/>
        <v>0</v>
      </c>
      <c r="F101" s="99">
        <f t="shared" si="24"/>
        <v>0</v>
      </c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1:20" ht="15" thickBot="1">
      <c r="A102" s="74" t="s">
        <v>104</v>
      </c>
      <c r="B102" s="75">
        <f>VLOOKUP(A102,'Overview Budget'!A:N,3,FALSE)+B96</f>
        <v>0</v>
      </c>
      <c r="C102" s="100">
        <v>0</v>
      </c>
      <c r="D102" s="101">
        <v>0</v>
      </c>
      <c r="E102" s="109">
        <f t="shared" si="23"/>
        <v>0</v>
      </c>
      <c r="F102" s="110">
        <f t="shared" si="24"/>
        <v>0</v>
      </c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1:20" ht="15" thickTop="1">
      <c r="A103" s="87" t="str">
        <f>"Total "&amp;A99</f>
        <v>Total ENTERTAINMENT</v>
      </c>
      <c r="B103" s="88">
        <f>SUM(B100:B102)</f>
        <v>0</v>
      </c>
      <c r="C103" s="88"/>
      <c r="D103" s="88"/>
      <c r="E103" s="88">
        <f>SUM(E100:E102)</f>
        <v>0</v>
      </c>
      <c r="F103" s="88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1:20" ht="13.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1:20" ht="13.5">
      <c r="A105"/>
      <c r="B105"/>
      <c r="C105"/>
      <c r="D105"/>
      <c r="E105"/>
      <c r="F105"/>
      <c r="G105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1:20" ht="13.5">
      <c r="A106"/>
      <c r="B106"/>
      <c r="C106"/>
      <c r="D106"/>
      <c r="E106"/>
      <c r="F106"/>
      <c r="G106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1:20" ht="13.5">
      <c r="A107"/>
      <c r="B107"/>
      <c r="C107"/>
      <c r="D107"/>
      <c r="E107"/>
      <c r="F107"/>
      <c r="G10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1:20" ht="13.5">
      <c r="A108"/>
      <c r="B108"/>
      <c r="C108"/>
      <c r="D108"/>
      <c r="E108"/>
      <c r="F108"/>
      <c r="G108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1:20" ht="13.5">
      <c r="A109"/>
      <c r="B109"/>
      <c r="C109"/>
      <c r="D109"/>
      <c r="E109"/>
      <c r="F109"/>
      <c r="G109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1:20" ht="13.5">
      <c r="A110"/>
      <c r="B110"/>
      <c r="C110"/>
      <c r="D110"/>
      <c r="E110"/>
      <c r="F110"/>
      <c r="G110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1:20" ht="13.5">
      <c r="A111"/>
      <c r="B111"/>
      <c r="C111"/>
      <c r="D111"/>
      <c r="E111"/>
      <c r="F111"/>
      <c r="G111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1:20" ht="13.5">
      <c r="A112"/>
      <c r="B112"/>
      <c r="C112"/>
      <c r="D112"/>
      <c r="E112"/>
      <c r="F112"/>
      <c r="G112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1:20" ht="13.5">
      <c r="A113"/>
      <c r="B113"/>
      <c r="C113"/>
      <c r="D113"/>
      <c r="E113"/>
      <c r="F113"/>
      <c r="G113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1:20" ht="13.5">
      <c r="A114"/>
      <c r="B114"/>
      <c r="C114"/>
      <c r="D114"/>
      <c r="E114"/>
      <c r="F114"/>
      <c r="G114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</row>
    <row r="115" spans="1:20" ht="13.5">
      <c r="A115"/>
      <c r="B115"/>
      <c r="C115"/>
      <c r="D115"/>
      <c r="E115"/>
      <c r="F115"/>
      <c r="G115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</row>
    <row r="116" spans="1:20" ht="13.5">
      <c r="A116"/>
      <c r="B116"/>
      <c r="C116"/>
      <c r="D116"/>
      <c r="E116"/>
      <c r="F116"/>
      <c r="G116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</row>
    <row r="117" spans="1:20" ht="13.5">
      <c r="A117"/>
      <c r="B117"/>
      <c r="C117"/>
      <c r="D117"/>
      <c r="E117"/>
      <c r="F117"/>
      <c r="G11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</row>
    <row r="118" spans="1:20" ht="13.5">
      <c r="A118"/>
      <c r="B118"/>
      <c r="C118"/>
      <c r="D118"/>
      <c r="E118"/>
      <c r="F118"/>
      <c r="G118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</row>
    <row r="119" spans="1:20" ht="14.25">
      <c r="A119" s="76"/>
      <c r="B119" s="7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</row>
    <row r="120" spans="1:20" ht="14.25">
      <c r="A120" s="76"/>
      <c r="B120" s="7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</row>
    <row r="121" spans="1:20" ht="14.25">
      <c r="A121" s="78"/>
      <c r="B121" s="7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</row>
    <row r="122" spans="1:20" ht="13.5">
      <c r="A122" s="67"/>
      <c r="B122" s="79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</row>
    <row r="123" spans="1:20" ht="13.5">
      <c r="A123" s="67"/>
      <c r="B123" s="79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</row>
    <row r="124" spans="1:20" ht="13.5">
      <c r="A124" s="67"/>
      <c r="B124" s="79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</row>
    <row r="125" spans="1:20" ht="13.5">
      <c r="A125" s="67"/>
      <c r="B125" s="79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</row>
    <row r="126" spans="1:20" ht="13.5">
      <c r="A126" s="67"/>
      <c r="B126" s="79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</row>
    <row r="127" spans="1:20" ht="13.5">
      <c r="A127" s="67"/>
      <c r="B127" s="79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</row>
    <row r="128" spans="1:20" ht="13.5">
      <c r="A128" s="67"/>
      <c r="B128" s="79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</row>
    <row r="129" spans="1:20" ht="13.5">
      <c r="A129" s="67"/>
      <c r="B129" s="79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</row>
    <row r="130" spans="1:20" ht="13.5">
      <c r="A130" s="67"/>
      <c r="B130" s="79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</row>
    <row r="131" spans="1:20" ht="13.5">
      <c r="A131" s="67"/>
      <c r="B131" s="79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</row>
    <row r="132" spans="1:20" ht="13.5">
      <c r="A132" s="67"/>
      <c r="B132" s="79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T134"/>
  <sheetViews>
    <sheetView topLeftCell="A18" workbookViewId="0">
      <selection sqref="A1:F103"/>
    </sheetView>
  </sheetViews>
  <sheetFormatPr defaultColWidth="12.5703125" defaultRowHeight="12.75" customHeight="1"/>
  <cols>
    <col min="1" max="1" width="47" style="21" customWidth="1"/>
    <col min="2" max="2" width="8.5703125" style="21" bestFit="1" customWidth="1"/>
    <col min="3" max="4" width="12.140625" style="21" bestFit="1" customWidth="1"/>
    <col min="5" max="5" width="7.140625" style="21" bestFit="1" customWidth="1"/>
    <col min="6" max="6" width="11.42578125" style="21" bestFit="1" customWidth="1"/>
    <col min="7" max="7" width="58.28515625" style="21" customWidth="1"/>
    <col min="8" max="8" width="24.85546875" style="21" customWidth="1"/>
    <col min="9" max="20" width="15.140625" style="21" customWidth="1"/>
    <col min="21" max="16384" width="12.5703125" style="21"/>
  </cols>
  <sheetData>
    <row r="1" spans="1:20" ht="30.75" customHeight="1">
      <c r="A1" s="102" t="s">
        <v>117</v>
      </c>
      <c r="B1" s="114" t="s">
        <v>106</v>
      </c>
      <c r="C1" s="114" t="s">
        <v>107</v>
      </c>
      <c r="D1" s="114" t="s">
        <v>108</v>
      </c>
      <c r="E1" s="114" t="s">
        <v>109</v>
      </c>
      <c r="F1" s="114" t="s">
        <v>110</v>
      </c>
      <c r="G1" s="6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119" customFormat="1" ht="30.75" customHeight="1">
      <c r="A2" s="115"/>
      <c r="B2" s="116"/>
      <c r="C2" s="116"/>
      <c r="D2" s="116"/>
      <c r="E2" s="116"/>
      <c r="F2" s="116"/>
      <c r="G2" s="117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4.25">
      <c r="A3" s="121" t="s">
        <v>25</v>
      </c>
      <c r="B3" s="106"/>
      <c r="C3" s="106"/>
      <c r="D3" s="106"/>
      <c r="E3" s="106"/>
      <c r="F3" s="106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4.25">
      <c r="A4" s="74" t="s">
        <v>26</v>
      </c>
      <c r="B4" s="75">
        <f>VLOOKUP(A4,'Overview Budget'!A:N,4,FALSE)</f>
        <v>0</v>
      </c>
      <c r="C4" s="75">
        <v>0</v>
      </c>
      <c r="D4" s="75">
        <v>0</v>
      </c>
      <c r="E4" s="75">
        <f t="shared" ref="E4:E10" si="0">SUM(C4:D4)</f>
        <v>0</v>
      </c>
      <c r="F4" s="75">
        <f t="shared" ref="F4:F10" si="1">B4-E4</f>
        <v>0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t="14.25">
      <c r="A5" s="74" t="s">
        <v>27</v>
      </c>
      <c r="B5" s="75">
        <f>VLOOKUP(A5,'Overview Budget'!A:N,4,FALSE)</f>
        <v>0</v>
      </c>
      <c r="C5" s="75">
        <v>0</v>
      </c>
      <c r="D5" s="75">
        <v>0</v>
      </c>
      <c r="E5" s="75">
        <f t="shared" si="0"/>
        <v>0</v>
      </c>
      <c r="F5" s="75">
        <f t="shared" si="1"/>
        <v>0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14.25">
      <c r="A6" s="74" t="s">
        <v>28</v>
      </c>
      <c r="B6" s="75">
        <f>VLOOKUP(A6,'Overview Budget'!A:N,4,FALSE)</f>
        <v>0</v>
      </c>
      <c r="C6" s="75">
        <v>0</v>
      </c>
      <c r="D6" s="75">
        <v>0</v>
      </c>
      <c r="E6" s="75">
        <f t="shared" si="0"/>
        <v>0</v>
      </c>
      <c r="F6" s="75">
        <f t="shared" si="1"/>
        <v>0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14.25">
      <c r="A7" s="74" t="s">
        <v>29</v>
      </c>
      <c r="B7" s="75">
        <f>VLOOKUP(A7,'Overview Budget'!A:N,4,FALSE)</f>
        <v>0</v>
      </c>
      <c r="C7" s="75">
        <v>0</v>
      </c>
      <c r="D7" s="75">
        <v>0</v>
      </c>
      <c r="E7" s="75">
        <f t="shared" si="0"/>
        <v>0</v>
      </c>
      <c r="F7" s="75">
        <f t="shared" si="1"/>
        <v>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 ht="14.25">
      <c r="A8" s="74" t="s">
        <v>30</v>
      </c>
      <c r="B8" s="75">
        <f>VLOOKUP(A8,'Overview Budget'!A:N,4,FALSE)</f>
        <v>0</v>
      </c>
      <c r="C8" s="75">
        <v>0</v>
      </c>
      <c r="D8" s="75">
        <v>0</v>
      </c>
      <c r="E8" s="75">
        <f t="shared" si="0"/>
        <v>0</v>
      </c>
      <c r="F8" s="75">
        <f t="shared" si="1"/>
        <v>0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ht="14.25">
      <c r="A9" s="74" t="s">
        <v>31</v>
      </c>
      <c r="B9" s="75">
        <f>VLOOKUP(A9,'Overview Budget'!A:N,4,FALSE)</f>
        <v>0</v>
      </c>
      <c r="C9" s="75">
        <v>0</v>
      </c>
      <c r="D9" s="75">
        <v>0</v>
      </c>
      <c r="E9" s="75">
        <f t="shared" si="0"/>
        <v>0</v>
      </c>
      <c r="F9" s="75">
        <f t="shared" si="1"/>
        <v>0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0" ht="15" thickBot="1">
      <c r="A10" s="74" t="s">
        <v>32</v>
      </c>
      <c r="B10" s="75">
        <f>VLOOKUP(A10,'Overview Budget'!A:N,4,FALSE)</f>
        <v>0</v>
      </c>
      <c r="C10" s="75">
        <v>0</v>
      </c>
      <c r="D10" s="75">
        <v>0</v>
      </c>
      <c r="E10" s="75">
        <f t="shared" si="0"/>
        <v>0</v>
      </c>
      <c r="F10" s="75">
        <f t="shared" si="1"/>
        <v>0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15" thickTop="1">
      <c r="A11" s="87" t="str">
        <f>"Total "&amp;A3</f>
        <v>Total FIXED EXPENSES</v>
      </c>
      <c r="B11" s="88">
        <f>SUM(B4:B10)</f>
        <v>0</v>
      </c>
      <c r="C11" s="88">
        <f t="shared" ref="C11:F11" si="2">SUM(C4:C10)</f>
        <v>0</v>
      </c>
      <c r="D11" s="88">
        <f t="shared" si="2"/>
        <v>0</v>
      </c>
      <c r="E11" s="88">
        <f t="shared" si="2"/>
        <v>0</v>
      </c>
      <c r="F11" s="89">
        <f t="shared" si="2"/>
        <v>0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1:20" ht="14.25">
      <c r="A12" s="73"/>
      <c r="B12" s="24"/>
      <c r="C12" s="24"/>
      <c r="D12" s="24"/>
      <c r="E12" s="24"/>
      <c r="F12" s="24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14.25">
      <c r="A13" s="121" t="s">
        <v>33</v>
      </c>
      <c r="B13" s="106"/>
      <c r="C13" s="106"/>
      <c r="D13" s="106"/>
      <c r="E13" s="106"/>
      <c r="F13" s="106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1:20" ht="14.25">
      <c r="A14" s="74" t="s">
        <v>34</v>
      </c>
      <c r="B14" s="75">
        <f>VLOOKUP(A14,'Overview Budget'!A:N,4,FALSE)</f>
        <v>0</v>
      </c>
      <c r="C14" s="75">
        <v>0</v>
      </c>
      <c r="D14" s="75">
        <v>0</v>
      </c>
      <c r="E14" s="75">
        <f t="shared" ref="E14:E18" si="3">SUM(C14:D14)</f>
        <v>0</v>
      </c>
      <c r="F14" s="75">
        <f t="shared" ref="F14:F21" si="4">B14-E14</f>
        <v>0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1:20" ht="14.25">
      <c r="A15" s="74" t="s">
        <v>35</v>
      </c>
      <c r="B15" s="75">
        <f>VLOOKUP(A15,'Overview Budget'!A:N,4,FALSE)</f>
        <v>0</v>
      </c>
      <c r="C15" s="75">
        <v>0</v>
      </c>
      <c r="D15" s="75">
        <v>0</v>
      </c>
      <c r="E15" s="75">
        <f t="shared" si="3"/>
        <v>0</v>
      </c>
      <c r="F15" s="75">
        <f t="shared" si="4"/>
        <v>0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1:20" ht="14.25">
      <c r="A16" s="74" t="s">
        <v>36</v>
      </c>
      <c r="B16" s="75">
        <f>VLOOKUP(A16,'Overview Budget'!A:N,4,FALSE)</f>
        <v>0</v>
      </c>
      <c r="C16" s="75">
        <v>0</v>
      </c>
      <c r="D16" s="75">
        <v>0</v>
      </c>
      <c r="E16" s="75">
        <f t="shared" si="3"/>
        <v>0</v>
      </c>
      <c r="F16" s="75">
        <f t="shared" si="4"/>
        <v>0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14.25">
      <c r="A17" s="74" t="s">
        <v>37</v>
      </c>
      <c r="B17" s="75">
        <f>VLOOKUP(A17,'Overview Budget'!A:N,4,FALSE)</f>
        <v>0</v>
      </c>
      <c r="C17" s="75">
        <v>0</v>
      </c>
      <c r="D17" s="75">
        <v>0</v>
      </c>
      <c r="E17" s="75">
        <f t="shared" si="3"/>
        <v>0</v>
      </c>
      <c r="F17" s="75">
        <f t="shared" si="4"/>
        <v>0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14.25">
      <c r="A18" s="74" t="s">
        <v>38</v>
      </c>
      <c r="B18" s="75">
        <f>VLOOKUP(A18,'Overview Budget'!A:N,4,FALSE)</f>
        <v>0</v>
      </c>
      <c r="C18" s="75">
        <v>0</v>
      </c>
      <c r="D18" s="75">
        <v>0</v>
      </c>
      <c r="E18" s="75">
        <f t="shared" si="3"/>
        <v>0</v>
      </c>
      <c r="F18" s="75">
        <f t="shared" si="4"/>
        <v>0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4.25">
      <c r="A19" s="74" t="s">
        <v>39</v>
      </c>
      <c r="B19" s="75">
        <f>VLOOKUP(A19,'Overview Budget'!A:N,4,FALSE)</f>
        <v>0</v>
      </c>
      <c r="C19" s="75">
        <v>0</v>
      </c>
      <c r="D19" s="75">
        <v>0</v>
      </c>
      <c r="E19" s="75">
        <v>0</v>
      </c>
      <c r="F19" s="75">
        <f t="shared" si="4"/>
        <v>0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4.25">
      <c r="A20" s="74" t="s">
        <v>40</v>
      </c>
      <c r="B20" s="75">
        <f>VLOOKUP(A20,'Overview Budget'!A:N,4,FALSE)</f>
        <v>0</v>
      </c>
      <c r="C20" s="75">
        <v>0</v>
      </c>
      <c r="D20" s="75">
        <v>0</v>
      </c>
      <c r="E20" s="75">
        <v>0</v>
      </c>
      <c r="F20" s="75">
        <f t="shared" si="4"/>
        <v>0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15" thickBot="1">
      <c r="A21" s="74" t="s">
        <v>41</v>
      </c>
      <c r="B21" s="75">
        <f>VLOOKUP(A21,'Overview Budget'!A:N,4,FALSE)</f>
        <v>0</v>
      </c>
      <c r="C21" s="75">
        <v>0</v>
      </c>
      <c r="D21" s="75">
        <v>0</v>
      </c>
      <c r="E21" s="75">
        <v>0</v>
      </c>
      <c r="F21" s="75">
        <f t="shared" si="4"/>
        <v>0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5" thickTop="1">
      <c r="A22" s="87" t="str">
        <f>"Total "&amp;A13</f>
        <v>Total TEMPORARY EXPENSES</v>
      </c>
      <c r="B22" s="88">
        <f>SUM(B14:B21)</f>
        <v>0</v>
      </c>
      <c r="C22" s="88">
        <f t="shared" ref="C22:F22" si="5">SUM(C14:C21)</f>
        <v>0</v>
      </c>
      <c r="D22" s="88">
        <f t="shared" si="5"/>
        <v>0</v>
      </c>
      <c r="E22" s="88">
        <f t="shared" si="5"/>
        <v>0</v>
      </c>
      <c r="F22" s="89">
        <f t="shared" si="5"/>
        <v>0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customFormat="1"/>
    <row r="24" spans="1:20" ht="14.25">
      <c r="A24" s="121" t="s">
        <v>42</v>
      </c>
      <c r="B24" s="106"/>
      <c r="C24" s="106"/>
      <c r="D24" s="106"/>
      <c r="E24" s="106"/>
      <c r="F24" s="106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4.25">
      <c r="A25" s="74" t="s">
        <v>43</v>
      </c>
      <c r="B25" s="75">
        <f>VLOOKUP(A25,'Overview Budget'!A:N,4,FALSE)</f>
        <v>0</v>
      </c>
      <c r="C25" s="75">
        <v>0</v>
      </c>
      <c r="D25" s="75">
        <v>0</v>
      </c>
      <c r="E25" s="75">
        <f t="shared" ref="E25:E33" si="6">SUM(C25:D25)</f>
        <v>0</v>
      </c>
      <c r="F25" s="75">
        <f t="shared" ref="F25:F33" si="7">B25-E25</f>
        <v>0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4.25">
      <c r="A26" s="74" t="s">
        <v>44</v>
      </c>
      <c r="B26" s="75">
        <f>VLOOKUP(A26,'Overview Budget'!A:N,4,FALSE)</f>
        <v>0</v>
      </c>
      <c r="C26" s="75">
        <v>0</v>
      </c>
      <c r="D26" s="75">
        <v>0</v>
      </c>
      <c r="E26" s="75">
        <f t="shared" si="6"/>
        <v>0</v>
      </c>
      <c r="F26" s="75">
        <f t="shared" si="7"/>
        <v>0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1:20" ht="14.25">
      <c r="A27" s="74" t="s">
        <v>45</v>
      </c>
      <c r="B27" s="75">
        <f>VLOOKUP(A27,'Overview Budget'!A:N,4,FALSE)</f>
        <v>0</v>
      </c>
      <c r="C27" s="75">
        <v>0</v>
      </c>
      <c r="D27" s="75">
        <v>0</v>
      </c>
      <c r="E27" s="75">
        <f t="shared" si="6"/>
        <v>0</v>
      </c>
      <c r="F27" s="75">
        <f t="shared" si="7"/>
        <v>0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1:20" ht="14.25">
      <c r="A28" s="74" t="s">
        <v>46</v>
      </c>
      <c r="B28" s="75">
        <f>VLOOKUP(A28,'Overview Budget'!A:N,4,FALSE)</f>
        <v>0</v>
      </c>
      <c r="C28" s="75">
        <v>0</v>
      </c>
      <c r="D28" s="75">
        <v>0</v>
      </c>
      <c r="E28" s="75">
        <f t="shared" si="6"/>
        <v>0</v>
      </c>
      <c r="F28" s="75">
        <f t="shared" si="7"/>
        <v>0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ht="14.25">
      <c r="A29" s="74" t="s">
        <v>47</v>
      </c>
      <c r="B29" s="75">
        <f>VLOOKUP(A29,'Overview Budget'!A:N,4,FALSE)</f>
        <v>0</v>
      </c>
      <c r="C29" s="75">
        <v>0</v>
      </c>
      <c r="D29" s="75">
        <v>0</v>
      </c>
      <c r="E29" s="75">
        <f t="shared" si="6"/>
        <v>0</v>
      </c>
      <c r="F29" s="75">
        <f t="shared" si="7"/>
        <v>0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4.25">
      <c r="A30" s="74" t="s">
        <v>48</v>
      </c>
      <c r="B30" s="75">
        <f>VLOOKUP(A30,'Overview Budget'!A:N,4,FALSE)</f>
        <v>0</v>
      </c>
      <c r="C30" s="75">
        <v>0</v>
      </c>
      <c r="D30" s="75">
        <v>0</v>
      </c>
      <c r="E30" s="75">
        <f t="shared" si="6"/>
        <v>0</v>
      </c>
      <c r="F30" s="75">
        <f t="shared" si="7"/>
        <v>0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1:20" ht="14.25">
      <c r="A31" s="74" t="s">
        <v>40</v>
      </c>
      <c r="B31" s="75">
        <f>VLOOKUP(A31,'Overview Budget'!A:N,4,FALSE)</f>
        <v>0</v>
      </c>
      <c r="C31" s="75">
        <v>0</v>
      </c>
      <c r="D31" s="75">
        <v>0</v>
      </c>
      <c r="E31" s="75">
        <f t="shared" si="6"/>
        <v>0</v>
      </c>
      <c r="F31" s="75">
        <f t="shared" si="7"/>
        <v>0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1:20" ht="14.25">
      <c r="A32" s="74" t="s">
        <v>49</v>
      </c>
      <c r="B32" s="75">
        <f>VLOOKUP(A32,'Overview Budget'!A:N,4,FALSE)</f>
        <v>0</v>
      </c>
      <c r="C32" s="75">
        <v>0</v>
      </c>
      <c r="D32" s="75">
        <v>0</v>
      </c>
      <c r="E32" s="75">
        <f t="shared" si="6"/>
        <v>0</v>
      </c>
      <c r="F32" s="75">
        <f t="shared" si="7"/>
        <v>0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1:20" ht="15" thickBot="1">
      <c r="A33" s="74" t="s">
        <v>50</v>
      </c>
      <c r="B33" s="75">
        <f>VLOOKUP(A33,'Overview Budget'!A:N,4,FALSE)</f>
        <v>0</v>
      </c>
      <c r="C33" s="75">
        <v>0</v>
      </c>
      <c r="D33" s="75">
        <v>0</v>
      </c>
      <c r="E33" s="75">
        <f t="shared" si="6"/>
        <v>0</v>
      </c>
      <c r="F33" s="75">
        <f t="shared" si="7"/>
        <v>0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20" ht="15" thickTop="1">
      <c r="A34" s="87" t="str">
        <f>"Total "&amp;A24</f>
        <v>Total DAILY LIVING</v>
      </c>
      <c r="B34" s="88">
        <f t="shared" ref="B34:F34" si="8">SUM(B25:B33)</f>
        <v>0</v>
      </c>
      <c r="C34" s="88">
        <f t="shared" si="8"/>
        <v>0</v>
      </c>
      <c r="D34" s="88">
        <f t="shared" si="8"/>
        <v>0</v>
      </c>
      <c r="E34" s="88">
        <f t="shared" si="8"/>
        <v>0</v>
      </c>
      <c r="F34" s="89">
        <f t="shared" si="8"/>
        <v>0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ht="14.25">
      <c r="A35" s="73"/>
      <c r="B35" s="24"/>
      <c r="C35" s="24"/>
      <c r="D35" s="24"/>
      <c r="E35" s="24"/>
      <c r="F35" s="24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1:20" ht="14.25">
      <c r="A36" s="121" t="s">
        <v>51</v>
      </c>
      <c r="B36" s="106"/>
      <c r="C36" s="106"/>
      <c r="D36" s="106"/>
      <c r="E36" s="106"/>
      <c r="F36" s="106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1:20" ht="14.25">
      <c r="A37" s="74" t="s">
        <v>52</v>
      </c>
      <c r="B37" s="75">
        <f>VLOOKUP(A37,'Overview Budget'!A:N,4,FALSE)</f>
        <v>0</v>
      </c>
      <c r="C37" s="75">
        <v>0</v>
      </c>
      <c r="D37" s="75">
        <v>0</v>
      </c>
      <c r="E37" s="75">
        <f t="shared" ref="E37:E45" si="9">SUM(C37:D37)</f>
        <v>0</v>
      </c>
      <c r="F37" s="75">
        <f t="shared" ref="F37:F45" si="10">B37-E37</f>
        <v>0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1:20" ht="14.25">
      <c r="A38" s="74" t="s">
        <v>53</v>
      </c>
      <c r="B38" s="75">
        <f>VLOOKUP(A38,'Overview Budget'!A:N,4,FALSE)</f>
        <v>0</v>
      </c>
      <c r="C38" s="75">
        <v>0</v>
      </c>
      <c r="D38" s="75">
        <v>0</v>
      </c>
      <c r="E38" s="75">
        <f t="shared" si="9"/>
        <v>0</v>
      </c>
      <c r="F38" s="75">
        <f t="shared" si="10"/>
        <v>0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1:20" ht="14.25">
      <c r="A39" s="74" t="s">
        <v>57</v>
      </c>
      <c r="B39" s="75">
        <f>VLOOKUP(A39,'Overview Budget'!A:N,4,FALSE)</f>
        <v>0</v>
      </c>
      <c r="C39" s="75">
        <v>0</v>
      </c>
      <c r="D39" s="75">
        <v>0</v>
      </c>
      <c r="E39" s="75">
        <f t="shared" si="9"/>
        <v>0</v>
      </c>
      <c r="F39" s="75">
        <f t="shared" si="10"/>
        <v>0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1:20" ht="14.25">
      <c r="A40" s="74" t="s">
        <v>58</v>
      </c>
      <c r="B40" s="75">
        <f>VLOOKUP(A40,'Overview Budget'!A:N,4,FALSE)</f>
        <v>0</v>
      </c>
      <c r="C40" s="75">
        <v>0</v>
      </c>
      <c r="D40" s="75">
        <v>0</v>
      </c>
      <c r="E40" s="75">
        <f t="shared" si="9"/>
        <v>0</v>
      </c>
      <c r="F40" s="75">
        <f t="shared" si="10"/>
        <v>0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1:20" ht="14.25">
      <c r="A41" s="74" t="s">
        <v>59</v>
      </c>
      <c r="B41" s="75">
        <f>VLOOKUP(A41,'Overview Budget'!A:N,4,FALSE)</f>
        <v>0</v>
      </c>
      <c r="C41" s="75">
        <v>0</v>
      </c>
      <c r="D41" s="75">
        <v>0</v>
      </c>
      <c r="E41" s="75">
        <f t="shared" si="9"/>
        <v>0</v>
      </c>
      <c r="F41" s="75">
        <f t="shared" si="10"/>
        <v>0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ht="14.25">
      <c r="A42" s="74" t="s">
        <v>54</v>
      </c>
      <c r="B42" s="75">
        <f>VLOOKUP(A42,'Overview Budget'!A:N,4,FALSE)</f>
        <v>0</v>
      </c>
      <c r="C42" s="75">
        <v>0</v>
      </c>
      <c r="D42" s="75">
        <v>0</v>
      </c>
      <c r="E42" s="75">
        <f t="shared" si="9"/>
        <v>0</v>
      </c>
      <c r="F42" s="75">
        <f t="shared" si="10"/>
        <v>0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1:20" ht="14.25">
      <c r="A43" s="74" t="s">
        <v>55</v>
      </c>
      <c r="B43" s="75">
        <f>VLOOKUP(A43,'Overview Budget'!A:N,4,FALSE)</f>
        <v>0</v>
      </c>
      <c r="C43" s="75">
        <v>0</v>
      </c>
      <c r="D43" s="75">
        <v>0</v>
      </c>
      <c r="E43" s="75">
        <f t="shared" si="9"/>
        <v>0</v>
      </c>
      <c r="F43" s="75">
        <f t="shared" si="10"/>
        <v>0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1:20" ht="14.25">
      <c r="A44" s="74" t="s">
        <v>56</v>
      </c>
      <c r="B44" s="75">
        <f>VLOOKUP(A44,'Overview Budget'!A:N,4,FALSE)</f>
        <v>0</v>
      </c>
      <c r="C44" s="75">
        <v>0</v>
      </c>
      <c r="D44" s="75">
        <v>0</v>
      </c>
      <c r="E44" s="75">
        <f t="shared" si="9"/>
        <v>0</v>
      </c>
      <c r="F44" s="75">
        <f t="shared" si="10"/>
        <v>0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1:20" ht="15" thickBot="1">
      <c r="A45" s="74" t="s">
        <v>24</v>
      </c>
      <c r="B45" s="75">
        <f>VLOOKUP(A45,'Overview Budget'!A:N,4,FALSE)</f>
        <v>0</v>
      </c>
      <c r="C45" s="75">
        <v>0</v>
      </c>
      <c r="D45" s="75">
        <v>0</v>
      </c>
      <c r="E45" s="75">
        <f t="shared" si="9"/>
        <v>0</v>
      </c>
      <c r="F45" s="75">
        <f t="shared" si="10"/>
        <v>0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1:20" ht="15" thickTop="1">
      <c r="A46" s="87" t="str">
        <f>"Total "&amp;A36</f>
        <v>Total CHILDREN</v>
      </c>
      <c r="B46" s="88">
        <f>SUM(B37:B45)</f>
        <v>0</v>
      </c>
      <c r="C46" s="88"/>
      <c r="D46" s="88"/>
      <c r="E46" s="88"/>
      <c r="F46" s="88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1:20" ht="14.25">
      <c r="A47" s="73"/>
      <c r="B47" s="24"/>
      <c r="C47" s="24"/>
      <c r="D47" s="24"/>
      <c r="E47" s="24"/>
      <c r="F47" s="24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1:20" ht="14.25">
      <c r="A48" s="121" t="s">
        <v>60</v>
      </c>
      <c r="B48" s="106"/>
      <c r="C48" s="106"/>
      <c r="D48" s="106"/>
      <c r="E48" s="106"/>
      <c r="F48" s="106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1:20" ht="14.25">
      <c r="A49" s="74" t="s">
        <v>61</v>
      </c>
      <c r="B49" s="75">
        <f>VLOOKUP(A49,'Overview Budget'!A:N,4,FALSE)</f>
        <v>0</v>
      </c>
      <c r="C49" s="75">
        <v>0</v>
      </c>
      <c r="D49" s="75">
        <v>0</v>
      </c>
      <c r="E49" s="75">
        <f t="shared" ref="E49:E52" si="11">SUM(C49:D49)</f>
        <v>0</v>
      </c>
      <c r="F49" s="75">
        <f t="shared" ref="F49:F52" si="12">B49-E49</f>
        <v>0</v>
      </c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1:20" ht="14.25">
      <c r="A50" s="74" t="s">
        <v>62</v>
      </c>
      <c r="B50" s="75">
        <f>VLOOKUP(A50,'Overview Budget'!A:N,4,FALSE)</f>
        <v>0</v>
      </c>
      <c r="C50" s="75">
        <v>0</v>
      </c>
      <c r="D50" s="75">
        <v>0</v>
      </c>
      <c r="E50" s="75">
        <f t="shared" si="11"/>
        <v>0</v>
      </c>
      <c r="F50" s="75">
        <f t="shared" si="12"/>
        <v>0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1:20" ht="14.25">
      <c r="A51" s="74" t="s">
        <v>63</v>
      </c>
      <c r="B51" s="75">
        <f>VLOOKUP(A51,'Overview Budget'!A:N,4,FALSE)</f>
        <v>0</v>
      </c>
      <c r="C51" s="75">
        <v>0</v>
      </c>
      <c r="D51" s="75">
        <v>0</v>
      </c>
      <c r="E51" s="75">
        <f t="shared" si="11"/>
        <v>0</v>
      </c>
      <c r="F51" s="75">
        <f t="shared" si="12"/>
        <v>0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1:20" ht="15" thickBot="1">
      <c r="A52" s="74" t="s">
        <v>64</v>
      </c>
      <c r="B52" s="75">
        <f>VLOOKUP(A52,'Overview Budget'!A:N,4,FALSE)</f>
        <v>0</v>
      </c>
      <c r="C52" s="75">
        <v>0</v>
      </c>
      <c r="D52" s="75">
        <v>0</v>
      </c>
      <c r="E52" s="75">
        <f t="shared" si="11"/>
        <v>0</v>
      </c>
      <c r="F52" s="75">
        <f t="shared" si="12"/>
        <v>0</v>
      </c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1:20" ht="15" thickTop="1">
      <c r="A53" s="87" t="str">
        <f>"Total "&amp;A48</f>
        <v>Total TRANSPORTATION</v>
      </c>
      <c r="B53" s="88">
        <f>SUM(B49:B52)</f>
        <v>0</v>
      </c>
      <c r="C53" s="88"/>
      <c r="D53" s="88"/>
      <c r="E53" s="88">
        <f>SUM(E49:E52)</f>
        <v>0</v>
      </c>
      <c r="F53" s="88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1:20" ht="14.25">
      <c r="A54" s="73"/>
      <c r="B54" s="24"/>
      <c r="C54" s="24"/>
      <c r="D54" s="24"/>
      <c r="E54" s="24"/>
      <c r="F54" s="24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1:20" ht="14.25">
      <c r="A55" s="121" t="s">
        <v>65</v>
      </c>
      <c r="B55" s="106"/>
      <c r="C55" s="106"/>
      <c r="D55" s="106"/>
      <c r="E55" s="106"/>
      <c r="F55" s="106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1:20" ht="14.25">
      <c r="A56" s="74" t="s">
        <v>66</v>
      </c>
      <c r="B56" s="75">
        <f>VLOOKUP(A56,'Overview Budget'!A:N,4,FALSE)</f>
        <v>0</v>
      </c>
      <c r="C56" s="75">
        <v>0</v>
      </c>
      <c r="D56" s="75">
        <v>0</v>
      </c>
      <c r="E56" s="75">
        <f t="shared" ref="E56:E58" si="13">SUM(C56:D56)</f>
        <v>0</v>
      </c>
      <c r="F56" s="75">
        <f t="shared" ref="F56:F58" si="14">B56-E56</f>
        <v>0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1:20" ht="14.25">
      <c r="A57" s="74" t="s">
        <v>67</v>
      </c>
      <c r="B57" s="75">
        <f>VLOOKUP(A57,'Overview Budget'!A:N,4,FALSE)</f>
        <v>0</v>
      </c>
      <c r="C57" s="75">
        <v>0</v>
      </c>
      <c r="D57" s="75">
        <v>0</v>
      </c>
      <c r="E57" s="75">
        <f t="shared" si="13"/>
        <v>0</v>
      </c>
      <c r="F57" s="75">
        <f t="shared" si="14"/>
        <v>0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1:20" ht="14.25">
      <c r="A58" s="74" t="s">
        <v>68</v>
      </c>
      <c r="B58" s="75">
        <f>VLOOKUP(A58,'Overview Budget'!A:N,4,FALSE)</f>
        <v>0</v>
      </c>
      <c r="C58" s="75">
        <v>0</v>
      </c>
      <c r="D58" s="75">
        <v>0</v>
      </c>
      <c r="E58" s="75">
        <f t="shared" si="13"/>
        <v>0</v>
      </c>
      <c r="F58" s="75">
        <f t="shared" si="14"/>
        <v>0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1:20" ht="14.25">
      <c r="A59" s="84" t="str">
        <f>"Total "&amp;A55</f>
        <v>Total HEALTH</v>
      </c>
      <c r="B59" s="85">
        <f>SUM(B56:B58)</f>
        <v>0</v>
      </c>
      <c r="C59" s="86"/>
      <c r="D59" s="86"/>
      <c r="E59" s="85">
        <f>SUM(E56:E58)</f>
        <v>0</v>
      </c>
      <c r="F59" s="85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1:20" ht="14.25">
      <c r="A60" s="73"/>
      <c r="B60" s="24"/>
      <c r="C60" s="24"/>
      <c r="D60" s="24"/>
      <c r="E60" s="24"/>
      <c r="F60" s="24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1:20" ht="14.25">
      <c r="A61" s="121" t="s">
        <v>69</v>
      </c>
      <c r="B61" s="106"/>
      <c r="C61" s="106"/>
      <c r="D61" s="106"/>
      <c r="E61" s="106"/>
      <c r="F61" s="106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1:20" ht="14.25">
      <c r="A62" s="74" t="s">
        <v>70</v>
      </c>
      <c r="B62" s="75">
        <f>VLOOKUP(A62,'Overview Budget'!A:M,4,FALSE)</f>
        <v>0</v>
      </c>
      <c r="C62" s="75">
        <v>0</v>
      </c>
      <c r="D62" s="75">
        <v>0</v>
      </c>
      <c r="E62" s="75">
        <f t="shared" ref="E62:E67" si="15">SUM(C62:D62)</f>
        <v>0</v>
      </c>
      <c r="F62" s="75">
        <f t="shared" ref="F62:F67" si="16">B62-E62</f>
        <v>0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:20" ht="14.25">
      <c r="A63" s="74" t="s">
        <v>71</v>
      </c>
      <c r="B63" s="75">
        <f>VLOOKUP(A63,'Overview Budget'!A:M,4,FALSE)</f>
        <v>0</v>
      </c>
      <c r="C63" s="75">
        <v>0</v>
      </c>
      <c r="D63" s="75">
        <v>0</v>
      </c>
      <c r="E63" s="75">
        <f t="shared" si="15"/>
        <v>0</v>
      </c>
      <c r="F63" s="75">
        <f t="shared" si="16"/>
        <v>0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1:20" ht="14.25">
      <c r="A64" s="74" t="s">
        <v>72</v>
      </c>
      <c r="B64" s="75">
        <f>VLOOKUP(A64,'Overview Budget'!A:M,4,FALSE)</f>
        <v>0</v>
      </c>
      <c r="C64" s="75">
        <v>0</v>
      </c>
      <c r="D64" s="75">
        <v>0</v>
      </c>
      <c r="E64" s="75">
        <f t="shared" si="15"/>
        <v>0</v>
      </c>
      <c r="F64" s="75">
        <f t="shared" si="16"/>
        <v>0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1:20" ht="14.25">
      <c r="A65" s="74" t="s">
        <v>73</v>
      </c>
      <c r="B65" s="75">
        <f>VLOOKUP(A65,'Overview Budget'!A:M,4,FALSE)</f>
        <v>0</v>
      </c>
      <c r="C65" s="75">
        <v>0</v>
      </c>
      <c r="D65" s="75">
        <v>0</v>
      </c>
      <c r="E65" s="75">
        <f t="shared" si="15"/>
        <v>0</v>
      </c>
      <c r="F65" s="75">
        <f t="shared" si="16"/>
        <v>0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1:20" ht="14.25">
      <c r="A66" s="74" t="s">
        <v>74</v>
      </c>
      <c r="B66" s="75">
        <f>VLOOKUP(A66,'Overview Budget'!A:M,4,FALSE)</f>
        <v>0</v>
      </c>
      <c r="C66" s="75">
        <v>0</v>
      </c>
      <c r="D66" s="75">
        <v>0</v>
      </c>
      <c r="E66" s="75">
        <f t="shared" si="15"/>
        <v>0</v>
      </c>
      <c r="F66" s="75">
        <f t="shared" si="16"/>
        <v>0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1:20" ht="15" thickBot="1">
      <c r="A67" s="74" t="s">
        <v>75</v>
      </c>
      <c r="B67" s="75">
        <f>VLOOKUP(A67,'Overview Budget'!A:M,4,FALSE)</f>
        <v>0</v>
      </c>
      <c r="C67" s="75">
        <v>0</v>
      </c>
      <c r="D67" s="75">
        <v>0</v>
      </c>
      <c r="E67" s="75">
        <f t="shared" si="15"/>
        <v>0</v>
      </c>
      <c r="F67" s="75">
        <f t="shared" si="16"/>
        <v>0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1:20" ht="15" thickTop="1">
      <c r="A68" s="87" t="str">
        <f>"Total "&amp;A61</f>
        <v>Total INSURANCE</v>
      </c>
      <c r="B68" s="88">
        <f>SUM(B62:B67)</f>
        <v>0</v>
      </c>
      <c r="C68" s="88"/>
      <c r="D68" s="88"/>
      <c r="E68" s="88"/>
      <c r="F68" s="88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1:20" ht="14.25">
      <c r="A69" s="73"/>
      <c r="B69" s="24"/>
      <c r="C69" s="24"/>
      <c r="D69" s="24"/>
      <c r="E69" s="24"/>
      <c r="F69" s="24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1:20" ht="14.25">
      <c r="A70" s="121" t="s">
        <v>76</v>
      </c>
      <c r="B70" s="106"/>
      <c r="C70" s="106"/>
      <c r="D70" s="106"/>
      <c r="E70" s="106"/>
      <c r="F70" s="106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1:20" ht="14.25">
      <c r="A71" s="74" t="s">
        <v>77</v>
      </c>
      <c r="B71" s="75">
        <f>VLOOKUP(A71,'Overview Budget'!A:M,4,FALSE)</f>
        <v>0</v>
      </c>
      <c r="C71" s="75">
        <v>0</v>
      </c>
      <c r="D71" s="75">
        <v>0</v>
      </c>
      <c r="E71" s="75">
        <f t="shared" ref="E71:E75" si="17">SUM(C71:D71)</f>
        <v>0</v>
      </c>
      <c r="F71" s="75">
        <f t="shared" ref="F71:F75" si="18">B71-E71</f>
        <v>0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1:20" ht="14.25">
      <c r="A72" s="74" t="s">
        <v>78</v>
      </c>
      <c r="B72" s="75">
        <f>VLOOKUP(A72,'Overview Budget'!A:M,4,FALSE)</f>
        <v>0</v>
      </c>
      <c r="C72" s="75">
        <v>0</v>
      </c>
      <c r="D72" s="75">
        <v>0</v>
      </c>
      <c r="E72" s="75">
        <f t="shared" si="17"/>
        <v>0</v>
      </c>
      <c r="F72" s="75">
        <f t="shared" si="18"/>
        <v>0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1:20" ht="14.25">
      <c r="A73" s="74" t="s">
        <v>79</v>
      </c>
      <c r="B73" s="75">
        <f>VLOOKUP(A73,'Overview Budget'!A:M,4,FALSE)</f>
        <v>0</v>
      </c>
      <c r="C73" s="75">
        <v>0</v>
      </c>
      <c r="D73" s="75">
        <v>0</v>
      </c>
      <c r="E73" s="75">
        <f t="shared" si="17"/>
        <v>0</v>
      </c>
      <c r="F73" s="75">
        <f t="shared" si="18"/>
        <v>0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1:20" ht="14.25">
      <c r="A74" s="74" t="s">
        <v>80</v>
      </c>
      <c r="B74" s="75">
        <f>VLOOKUP(A74,'Overview Budget'!A:M,4,FALSE)</f>
        <v>0</v>
      </c>
      <c r="C74" s="75">
        <v>0</v>
      </c>
      <c r="D74" s="75">
        <v>0</v>
      </c>
      <c r="E74" s="75">
        <f t="shared" si="17"/>
        <v>0</v>
      </c>
      <c r="F74" s="75">
        <f t="shared" si="18"/>
        <v>0</v>
      </c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1:20" ht="15" thickBot="1">
      <c r="A75" s="74" t="s">
        <v>81</v>
      </c>
      <c r="B75" s="75">
        <f>VLOOKUP(A75,'Overview Budget'!A:M,4,FALSE)</f>
        <v>0</v>
      </c>
      <c r="C75" s="75">
        <v>0</v>
      </c>
      <c r="D75" s="75">
        <v>0</v>
      </c>
      <c r="E75" s="75">
        <f t="shared" si="17"/>
        <v>0</v>
      </c>
      <c r="F75" s="75">
        <f t="shared" si="18"/>
        <v>0</v>
      </c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1:20" ht="15" thickTop="1">
      <c r="A76" s="87" t="str">
        <f>"Total "&amp;A70</f>
        <v>Total EDUCATION</v>
      </c>
      <c r="B76" s="88">
        <f>SUM(B71:B75)</f>
        <v>0</v>
      </c>
      <c r="C76" s="88"/>
      <c r="D76" s="88"/>
      <c r="E76" s="88"/>
      <c r="F76" s="88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1:20" ht="14.25">
      <c r="A77" s="73"/>
      <c r="B77" s="24"/>
      <c r="C77" s="24"/>
      <c r="D77" s="24"/>
      <c r="E77" s="24"/>
      <c r="F77" s="24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1:20" ht="14.25">
      <c r="A78" s="121" t="s">
        <v>82</v>
      </c>
      <c r="B78" s="106"/>
      <c r="C78" s="106"/>
      <c r="D78" s="106"/>
      <c r="E78" s="106"/>
      <c r="F78" s="106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1:20" ht="14.25">
      <c r="A79" s="74" t="s">
        <v>84</v>
      </c>
      <c r="B79" s="75">
        <f>VLOOKUP(A79,'Overview Budget'!A:N,4,FALSE)</f>
        <v>0</v>
      </c>
      <c r="C79" s="75">
        <v>0</v>
      </c>
      <c r="D79" s="75">
        <v>0</v>
      </c>
      <c r="E79" s="75">
        <f t="shared" ref="E79:E82" si="19">SUM(C79:D79)</f>
        <v>0</v>
      </c>
      <c r="F79" s="75">
        <f t="shared" ref="F79:F82" si="20">B79-E79</f>
        <v>0</v>
      </c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1:20" ht="14.25">
      <c r="A80" s="74" t="s">
        <v>85</v>
      </c>
      <c r="B80" s="75">
        <f>VLOOKUP(A80,'Overview Budget'!A:N,4,FALSE)</f>
        <v>0</v>
      </c>
      <c r="C80" s="75">
        <v>0</v>
      </c>
      <c r="D80" s="75">
        <v>0</v>
      </c>
      <c r="E80" s="75">
        <f t="shared" si="19"/>
        <v>0</v>
      </c>
      <c r="F80" s="75">
        <f t="shared" si="20"/>
        <v>0</v>
      </c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1:20" ht="14.25">
      <c r="A81" s="74" t="s">
        <v>86</v>
      </c>
      <c r="B81" s="75">
        <f>VLOOKUP(A81,'Overview Budget'!A:N,4,FALSE)</f>
        <v>0</v>
      </c>
      <c r="C81" s="75">
        <v>0</v>
      </c>
      <c r="D81" s="75">
        <v>0</v>
      </c>
      <c r="E81" s="75">
        <f t="shared" si="19"/>
        <v>0</v>
      </c>
      <c r="F81" s="75">
        <f t="shared" si="20"/>
        <v>0</v>
      </c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1:20" ht="15" thickBot="1">
      <c r="A82" s="74" t="s">
        <v>87</v>
      </c>
      <c r="B82" s="75">
        <f>VLOOKUP(A82,'Overview Budget'!A:N,4,FALSE)</f>
        <v>0</v>
      </c>
      <c r="C82" s="75">
        <v>0</v>
      </c>
      <c r="D82" s="75">
        <v>0</v>
      </c>
      <c r="E82" s="75">
        <f t="shared" si="19"/>
        <v>0</v>
      </c>
      <c r="F82" s="75">
        <f t="shared" si="20"/>
        <v>0</v>
      </c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1:20" ht="15" thickTop="1">
      <c r="A83" s="87" t="str">
        <f>"Total "&amp;A78</f>
        <v>Total CHARITY/GIFTS</v>
      </c>
      <c r="B83" s="88">
        <f>SUM(B79:B82)</f>
        <v>0</v>
      </c>
      <c r="C83" s="88"/>
      <c r="D83" s="88"/>
      <c r="E83" s="88">
        <f>SUM(E79:E82)</f>
        <v>0</v>
      </c>
      <c r="F83" s="88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1:20" ht="14.25">
      <c r="A84" s="73"/>
      <c r="B84" s="24"/>
      <c r="C84" s="24"/>
      <c r="D84" s="24"/>
      <c r="E84" s="24"/>
      <c r="F84" s="24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1:20" ht="14.25">
      <c r="A85" s="121" t="s">
        <v>88</v>
      </c>
      <c r="B85" s="106"/>
      <c r="C85" s="106"/>
      <c r="D85" s="106"/>
      <c r="E85" s="106"/>
      <c r="F85" s="106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1:20" ht="14.25">
      <c r="A86" s="74" t="s">
        <v>90</v>
      </c>
      <c r="B86" s="75">
        <f>VLOOKUP(A86,'Overview Budget'!A:N,4,FALSE)</f>
        <v>0</v>
      </c>
      <c r="C86" s="75">
        <v>0</v>
      </c>
      <c r="D86" s="75">
        <v>0</v>
      </c>
      <c r="E86" s="75">
        <f t="shared" ref="E86:E96" si="21">SUM(C86:D86)</f>
        <v>0</v>
      </c>
      <c r="F86" s="75">
        <f t="shared" ref="F86:F96" si="22">B86-E86</f>
        <v>0</v>
      </c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1:20" ht="14.25">
      <c r="A87" s="74" t="s">
        <v>91</v>
      </c>
      <c r="B87" s="75">
        <f>VLOOKUP(A87,'Overview Budget'!A:N,4,FALSE)</f>
        <v>0</v>
      </c>
      <c r="C87" s="75">
        <v>0</v>
      </c>
      <c r="D87" s="75">
        <v>0</v>
      </c>
      <c r="E87" s="75">
        <f t="shared" si="21"/>
        <v>0</v>
      </c>
      <c r="F87" s="75">
        <f t="shared" si="22"/>
        <v>0</v>
      </c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1:20" ht="14.25">
      <c r="A88" s="74" t="s">
        <v>92</v>
      </c>
      <c r="B88" s="75">
        <f>VLOOKUP(A88,'Overview Budget'!A:N,4,FALSE)</f>
        <v>0</v>
      </c>
      <c r="C88" s="75">
        <v>0</v>
      </c>
      <c r="D88" s="75">
        <v>0</v>
      </c>
      <c r="E88" s="75">
        <f t="shared" si="21"/>
        <v>0</v>
      </c>
      <c r="F88" s="75">
        <f t="shared" si="22"/>
        <v>0</v>
      </c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1:20" ht="14.25">
      <c r="A89" s="74" t="s">
        <v>93</v>
      </c>
      <c r="B89" s="75">
        <f>VLOOKUP(A89,'Overview Budget'!A:N,4,FALSE)</f>
        <v>0</v>
      </c>
      <c r="C89" s="75">
        <v>0</v>
      </c>
      <c r="D89" s="75">
        <v>0</v>
      </c>
      <c r="E89" s="75">
        <f t="shared" si="21"/>
        <v>0</v>
      </c>
      <c r="F89" s="75">
        <f t="shared" si="22"/>
        <v>0</v>
      </c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1:20" ht="14.25">
      <c r="A90" s="74" t="s">
        <v>94</v>
      </c>
      <c r="B90" s="75">
        <f>VLOOKUP(A90,'Overview Budget'!A:N,4,FALSE)</f>
        <v>0</v>
      </c>
      <c r="C90" s="75">
        <v>0</v>
      </c>
      <c r="D90" s="75">
        <v>0</v>
      </c>
      <c r="E90" s="75">
        <f t="shared" si="21"/>
        <v>0</v>
      </c>
      <c r="F90" s="75">
        <f t="shared" si="22"/>
        <v>0</v>
      </c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1:20" ht="14.25">
      <c r="A91" s="74" t="s">
        <v>95</v>
      </c>
      <c r="B91" s="75">
        <f>VLOOKUP(A91,'Overview Budget'!A:N,4,FALSE)</f>
        <v>0</v>
      </c>
      <c r="C91" s="75">
        <v>0</v>
      </c>
      <c r="D91" s="75">
        <v>0</v>
      </c>
      <c r="E91" s="75">
        <f t="shared" si="21"/>
        <v>0</v>
      </c>
      <c r="F91" s="75">
        <f t="shared" si="22"/>
        <v>0</v>
      </c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1:20" ht="14.25">
      <c r="A92" s="74" t="s">
        <v>96</v>
      </c>
      <c r="B92" s="75">
        <f>VLOOKUP(A92,'Overview Budget'!A:N,4,FALSE)</f>
        <v>0</v>
      </c>
      <c r="C92" s="75">
        <v>0</v>
      </c>
      <c r="D92" s="75">
        <v>0</v>
      </c>
      <c r="E92" s="75">
        <f t="shared" si="21"/>
        <v>0</v>
      </c>
      <c r="F92" s="75">
        <f t="shared" si="22"/>
        <v>0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1:20" ht="14.25">
      <c r="A93" s="74" t="s">
        <v>97</v>
      </c>
      <c r="B93" s="75">
        <f>VLOOKUP(A93,'Overview Budget'!A:N,4,FALSE)</f>
        <v>0</v>
      </c>
      <c r="C93" s="75">
        <v>0</v>
      </c>
      <c r="D93" s="75">
        <v>0</v>
      </c>
      <c r="E93" s="75">
        <f t="shared" si="21"/>
        <v>0</v>
      </c>
      <c r="F93" s="75">
        <f t="shared" si="22"/>
        <v>0</v>
      </c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1:20" ht="14.25">
      <c r="A94" s="74" t="s">
        <v>98</v>
      </c>
      <c r="B94" s="75">
        <f>VLOOKUP(A94,'Overview Budget'!A:N,4,FALSE)</f>
        <v>0</v>
      </c>
      <c r="C94" s="75">
        <v>0</v>
      </c>
      <c r="D94" s="75">
        <v>0</v>
      </c>
      <c r="E94" s="75">
        <f t="shared" si="21"/>
        <v>0</v>
      </c>
      <c r="F94" s="75">
        <f t="shared" si="22"/>
        <v>0</v>
      </c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1:20" ht="14.25">
      <c r="A95" s="74" t="s">
        <v>99</v>
      </c>
      <c r="B95" s="75">
        <f>VLOOKUP(A95,'Overview Budget'!A:N,4,FALSE)</f>
        <v>0</v>
      </c>
      <c r="C95" s="75">
        <v>0</v>
      </c>
      <c r="D95" s="75">
        <v>0</v>
      </c>
      <c r="E95" s="75">
        <f t="shared" si="21"/>
        <v>0</v>
      </c>
      <c r="F95" s="75">
        <f t="shared" si="22"/>
        <v>0</v>
      </c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1:20" ht="15" thickBot="1">
      <c r="A96" s="74" t="s">
        <v>100</v>
      </c>
      <c r="B96" s="75">
        <f>VLOOKUP(A96,'Overview Budget'!A:N,4,FALSE)</f>
        <v>0</v>
      </c>
      <c r="C96" s="75">
        <v>0</v>
      </c>
      <c r="D96" s="75">
        <v>0</v>
      </c>
      <c r="E96" s="75">
        <f t="shared" si="21"/>
        <v>0</v>
      </c>
      <c r="F96" s="75">
        <f t="shared" si="22"/>
        <v>0</v>
      </c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1:20" ht="15" thickTop="1">
      <c r="A97" s="87" t="str">
        <f>"Total "&amp;A85</f>
        <v>Total SAVINGS</v>
      </c>
      <c r="B97" s="88">
        <f>SUM(B86:B96)</f>
        <v>0</v>
      </c>
      <c r="C97" s="88"/>
      <c r="D97" s="88"/>
      <c r="E97" s="88">
        <f>SUM(E86:E96)</f>
        <v>0</v>
      </c>
      <c r="F97" s="88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1:20" ht="14.25">
      <c r="A98" s="73"/>
      <c r="B98" s="24"/>
      <c r="C98" s="24"/>
      <c r="D98" s="24"/>
      <c r="E98" s="24"/>
      <c r="F98" s="24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1:20" ht="14.25">
      <c r="A99" s="105" t="s">
        <v>101</v>
      </c>
      <c r="B99" s="106"/>
      <c r="C99" s="108"/>
      <c r="D99" s="108"/>
      <c r="E99" s="107"/>
      <c r="F99" s="108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1:20" ht="14.25">
      <c r="A100" s="90" t="s">
        <v>102</v>
      </c>
      <c r="B100" s="92">
        <f>VLOOKUP(A100,'Overview Budget'!A:N,4,FALSE)</f>
        <v>0</v>
      </c>
      <c r="C100" s="97">
        <v>0</v>
      </c>
      <c r="D100" s="98">
        <v>0</v>
      </c>
      <c r="E100" s="94">
        <f t="shared" ref="E100:E102" si="23">SUM(C100:D100)</f>
        <v>0</v>
      </c>
      <c r="F100" s="99">
        <f t="shared" ref="F100:F102" si="24">B100-E100</f>
        <v>0</v>
      </c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1:20" ht="14.25">
      <c r="A101" s="76" t="s">
        <v>103</v>
      </c>
      <c r="B101" s="92">
        <f>VLOOKUP(A101,'Overview Budget'!A:N,4,FALSE)+B95</f>
        <v>0</v>
      </c>
      <c r="C101" s="97">
        <v>0</v>
      </c>
      <c r="D101" s="98">
        <v>0</v>
      </c>
      <c r="E101" s="98">
        <f t="shared" si="23"/>
        <v>0</v>
      </c>
      <c r="F101" s="99">
        <f t="shared" si="24"/>
        <v>0</v>
      </c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1:20" ht="15" thickBot="1">
      <c r="A102" s="120" t="s">
        <v>104</v>
      </c>
      <c r="B102" s="75">
        <f>VLOOKUP(A102,'Overview Budget'!A:N,4,FALSE)+B96</f>
        <v>0</v>
      </c>
      <c r="C102" s="100">
        <v>0</v>
      </c>
      <c r="D102" s="101">
        <v>0</v>
      </c>
      <c r="E102" s="109">
        <f t="shared" si="23"/>
        <v>0</v>
      </c>
      <c r="F102" s="110">
        <f t="shared" si="24"/>
        <v>0</v>
      </c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1:20" ht="15" thickTop="1">
      <c r="A103" s="87" t="str">
        <f>"Total "&amp;A99</f>
        <v>Total ENTERTAINMENT</v>
      </c>
      <c r="B103" s="88">
        <f>SUM(B100:B102)</f>
        <v>0</v>
      </c>
      <c r="C103" s="88"/>
      <c r="D103" s="88"/>
      <c r="E103" s="88">
        <f>SUM(E100:E102)</f>
        <v>0</v>
      </c>
      <c r="F103" s="88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1:20" ht="13.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1:20" ht="13.5">
      <c r="A105"/>
      <c r="B105"/>
      <c r="C105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1:20" ht="13.5">
      <c r="A106"/>
      <c r="B106"/>
      <c r="C106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1:20" ht="13.5">
      <c r="A107"/>
      <c r="B107"/>
      <c r="C10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1:20" ht="13.5">
      <c r="A108"/>
      <c r="B108"/>
      <c r="C108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1:20" ht="13.5">
      <c r="A109"/>
      <c r="B109"/>
      <c r="C109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1:20" ht="13.5">
      <c r="A110"/>
      <c r="B110"/>
      <c r="C110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1:20" ht="13.5">
      <c r="A111"/>
      <c r="B111"/>
      <c r="C111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1:20" ht="13.5">
      <c r="A112"/>
      <c r="B112"/>
      <c r="C112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1:20" ht="13.5">
      <c r="A113"/>
      <c r="B113"/>
      <c r="C113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1:20" ht="13.5">
      <c r="A114"/>
      <c r="B114"/>
      <c r="C11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</row>
    <row r="115" spans="1:20" ht="13.5">
      <c r="A115"/>
      <c r="B115"/>
      <c r="C115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</row>
    <row r="116" spans="1:20" ht="13.5">
      <c r="A116"/>
      <c r="B116"/>
      <c r="C116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</row>
    <row r="117" spans="1:20" ht="13.5">
      <c r="A117"/>
      <c r="B117"/>
      <c r="C11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</row>
    <row r="118" spans="1:20" ht="13.5">
      <c r="A118"/>
      <c r="B118"/>
      <c r="C118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</row>
    <row r="119" spans="1:20" ht="13.5">
      <c r="A119"/>
      <c r="B119"/>
      <c r="C119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</row>
    <row r="120" spans="1:20" ht="13.5">
      <c r="A120"/>
      <c r="B120"/>
      <c r="C120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</row>
    <row r="121" spans="1:20" ht="13.5">
      <c r="A121"/>
      <c r="B121"/>
      <c r="C121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</row>
    <row r="122" spans="1:20" ht="13.5">
      <c r="A122"/>
      <c r="B122"/>
      <c r="C122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</row>
    <row r="123" spans="1:20" ht="13.5">
      <c r="A123"/>
      <c r="B123"/>
      <c r="C123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</row>
    <row r="124" spans="1:20" ht="13.5">
      <c r="A124"/>
      <c r="B124"/>
      <c r="C12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</row>
    <row r="125" spans="1:20" ht="13.5">
      <c r="A125"/>
      <c r="B125"/>
      <c r="C125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</row>
    <row r="126" spans="1:20" ht="13.5">
      <c r="A126"/>
      <c r="B126"/>
      <c r="C126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</row>
    <row r="127" spans="1:20" ht="13.5">
      <c r="A127"/>
      <c r="B127"/>
      <c r="C12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</row>
    <row r="128" spans="1:20" ht="13.5">
      <c r="A128"/>
      <c r="B128"/>
      <c r="C128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</row>
    <row r="129" spans="1:20" ht="13.5">
      <c r="A129"/>
      <c r="B129"/>
      <c r="C129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</row>
    <row r="130" spans="1:20" ht="13.5">
      <c r="A130" s="67"/>
      <c r="B130" s="79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</row>
    <row r="131" spans="1:20" ht="13.5">
      <c r="A131" s="67"/>
      <c r="B131" s="79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</row>
    <row r="132" spans="1:20" ht="13.5">
      <c r="A132" s="67"/>
      <c r="B132" s="79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</row>
    <row r="133" spans="1:20" ht="13.5"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</row>
    <row r="134" spans="1:20" ht="13.5"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T134"/>
  <sheetViews>
    <sheetView workbookViewId="0">
      <selection activeCell="G7" sqref="G7"/>
    </sheetView>
  </sheetViews>
  <sheetFormatPr defaultColWidth="12.5703125" defaultRowHeight="12.75" customHeight="1"/>
  <cols>
    <col min="1" max="1" width="47" customWidth="1"/>
    <col min="2" max="2" width="8" bestFit="1" customWidth="1"/>
    <col min="3" max="4" width="12.28515625" bestFit="1" customWidth="1"/>
    <col min="5" max="5" width="9" customWidth="1"/>
    <col min="6" max="6" width="16" customWidth="1"/>
    <col min="7" max="7" width="58.28515625" customWidth="1"/>
    <col min="8" max="8" width="24.85546875" customWidth="1"/>
    <col min="9" max="20" width="15.140625" customWidth="1"/>
  </cols>
  <sheetData>
    <row r="1" spans="1:20" ht="22.5">
      <c r="A1" s="102" t="s">
        <v>118</v>
      </c>
      <c r="B1" s="114" t="s">
        <v>106</v>
      </c>
      <c r="C1" s="114" t="s">
        <v>107</v>
      </c>
      <c r="D1" s="114" t="s">
        <v>108</v>
      </c>
      <c r="E1" s="114" t="s">
        <v>109</v>
      </c>
      <c r="F1" s="114" t="s">
        <v>110</v>
      </c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2.5">
      <c r="A2" s="115"/>
      <c r="B2" s="116"/>
      <c r="C2" s="116"/>
      <c r="D2" s="116"/>
      <c r="E2" s="116"/>
      <c r="F2" s="1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4.25" customHeight="1">
      <c r="A3" s="121" t="s">
        <v>25</v>
      </c>
      <c r="B3" s="106"/>
      <c r="C3" s="106"/>
      <c r="D3" s="106"/>
      <c r="E3" s="106"/>
      <c r="F3" s="10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25">
      <c r="A4" s="74" t="s">
        <v>26</v>
      </c>
      <c r="B4" s="75">
        <f>VLOOKUP(A4,'Overview Budget'!A:N,4,FALSE)</f>
        <v>0</v>
      </c>
      <c r="C4" s="75">
        <v>0</v>
      </c>
      <c r="D4" s="75">
        <v>0</v>
      </c>
      <c r="E4" s="75">
        <f t="shared" ref="E4:E10" si="0">SUM(C4:D4)</f>
        <v>0</v>
      </c>
      <c r="F4" s="75">
        <f t="shared" ref="F4:F10" si="1">B4-E4</f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s="74" t="s">
        <v>27</v>
      </c>
      <c r="B5" s="75">
        <f>VLOOKUP(A5,'Overview Budget'!A:N,4,FALSE)</f>
        <v>0</v>
      </c>
      <c r="C5" s="75">
        <v>0</v>
      </c>
      <c r="D5" s="75">
        <v>0</v>
      </c>
      <c r="E5" s="75">
        <f t="shared" si="0"/>
        <v>0</v>
      </c>
      <c r="F5" s="75">
        <f t="shared" si="1"/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4.25">
      <c r="A6" s="74" t="s">
        <v>28</v>
      </c>
      <c r="B6" s="75">
        <f>VLOOKUP(A6,'Overview Budget'!A:N,4,FALSE)</f>
        <v>0</v>
      </c>
      <c r="C6" s="75">
        <v>0</v>
      </c>
      <c r="D6" s="75">
        <v>0</v>
      </c>
      <c r="E6" s="75">
        <f t="shared" si="0"/>
        <v>0</v>
      </c>
      <c r="F6" s="75">
        <f t="shared" si="1"/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25">
      <c r="A7" s="74" t="s">
        <v>29</v>
      </c>
      <c r="B7" s="75">
        <f>VLOOKUP(A7,'Overview Budget'!A:N,4,FALSE)</f>
        <v>0</v>
      </c>
      <c r="C7" s="75">
        <v>0</v>
      </c>
      <c r="D7" s="75">
        <v>0</v>
      </c>
      <c r="E7" s="75">
        <f t="shared" si="0"/>
        <v>0</v>
      </c>
      <c r="F7" s="75">
        <f t="shared" si="1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4.25">
      <c r="A8" s="74" t="s">
        <v>30</v>
      </c>
      <c r="B8" s="75">
        <f>VLOOKUP(A8,'Overview Budget'!A:N,4,FALSE)</f>
        <v>0</v>
      </c>
      <c r="C8" s="75">
        <v>0</v>
      </c>
      <c r="D8" s="75">
        <v>0</v>
      </c>
      <c r="E8" s="75">
        <f t="shared" si="0"/>
        <v>0</v>
      </c>
      <c r="F8" s="75">
        <f t="shared" si="1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25">
      <c r="A9" s="74" t="s">
        <v>31</v>
      </c>
      <c r="B9" s="75">
        <f>VLOOKUP(A9,'Overview Budget'!A:N,4,FALSE)</f>
        <v>0</v>
      </c>
      <c r="C9" s="75">
        <v>0</v>
      </c>
      <c r="D9" s="75">
        <v>0</v>
      </c>
      <c r="E9" s="75">
        <f t="shared" si="0"/>
        <v>0</v>
      </c>
      <c r="F9" s="75">
        <f t="shared" si="1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 thickBot="1">
      <c r="A10" s="74" t="s">
        <v>32</v>
      </c>
      <c r="B10" s="75">
        <f>VLOOKUP(A10,'Overview Budget'!A:N,4,FALSE)</f>
        <v>0</v>
      </c>
      <c r="C10" s="75">
        <v>0</v>
      </c>
      <c r="D10" s="75">
        <v>0</v>
      </c>
      <c r="E10" s="75">
        <f t="shared" si="0"/>
        <v>0</v>
      </c>
      <c r="F10" s="75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 thickTop="1">
      <c r="A11" s="87" t="str">
        <f>"Total "&amp;A3</f>
        <v>Total FIXED EXPENSES</v>
      </c>
      <c r="B11" s="88">
        <f>SUM(B4:B10)</f>
        <v>0</v>
      </c>
      <c r="C11" s="88">
        <f t="shared" ref="C11:F11" si="2">SUM(C4:C10)</f>
        <v>0</v>
      </c>
      <c r="D11" s="88">
        <f t="shared" si="2"/>
        <v>0</v>
      </c>
      <c r="E11" s="88">
        <f t="shared" si="2"/>
        <v>0</v>
      </c>
      <c r="F11" s="89">
        <f t="shared" si="2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4.25">
      <c r="A12" s="73"/>
      <c r="B12" s="24"/>
      <c r="C12" s="24"/>
      <c r="D12" s="24"/>
      <c r="E12" s="24"/>
      <c r="F12" s="2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4.25">
      <c r="A13" s="121" t="s">
        <v>33</v>
      </c>
      <c r="B13" s="106"/>
      <c r="C13" s="106"/>
      <c r="D13" s="106"/>
      <c r="E13" s="106"/>
      <c r="F13" s="10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4.25">
      <c r="A14" s="74" t="s">
        <v>34</v>
      </c>
      <c r="B14" s="75">
        <f>VLOOKUP(A14,'Overview Budget'!A:N,4,FALSE)</f>
        <v>0</v>
      </c>
      <c r="C14" s="75">
        <v>0</v>
      </c>
      <c r="D14" s="75">
        <v>0</v>
      </c>
      <c r="E14" s="75">
        <f t="shared" ref="E14:E18" si="3">SUM(C14:D14)</f>
        <v>0</v>
      </c>
      <c r="F14" s="75">
        <f t="shared" ref="F14:F21" si="4">B14-E14</f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4.25">
      <c r="A15" s="74" t="s">
        <v>35</v>
      </c>
      <c r="B15" s="75">
        <f>VLOOKUP(A15,'Overview Budget'!A:N,4,FALSE)</f>
        <v>0</v>
      </c>
      <c r="C15" s="75">
        <v>0</v>
      </c>
      <c r="D15" s="75">
        <v>0</v>
      </c>
      <c r="E15" s="75">
        <f t="shared" si="3"/>
        <v>0</v>
      </c>
      <c r="F15" s="75">
        <f t="shared" si="4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4.25">
      <c r="A16" s="74" t="s">
        <v>36</v>
      </c>
      <c r="B16" s="75">
        <f>VLOOKUP(A16,'Overview Budget'!A:N,4,FALSE)</f>
        <v>0</v>
      </c>
      <c r="C16" s="75">
        <v>0</v>
      </c>
      <c r="D16" s="75">
        <v>0</v>
      </c>
      <c r="E16" s="75">
        <f t="shared" si="3"/>
        <v>0</v>
      </c>
      <c r="F16" s="75">
        <f t="shared" si="4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4.25">
      <c r="A17" s="74" t="s">
        <v>37</v>
      </c>
      <c r="B17" s="75">
        <f>VLOOKUP(A17,'Overview Budget'!A:N,4,FALSE)</f>
        <v>0</v>
      </c>
      <c r="C17" s="75">
        <v>0</v>
      </c>
      <c r="D17" s="75">
        <v>0</v>
      </c>
      <c r="E17" s="75">
        <f t="shared" si="3"/>
        <v>0</v>
      </c>
      <c r="F17" s="75">
        <f t="shared" si="4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4.25">
      <c r="A18" s="74" t="s">
        <v>38</v>
      </c>
      <c r="B18" s="75">
        <f>VLOOKUP(A18,'Overview Budget'!A:N,4,FALSE)</f>
        <v>0</v>
      </c>
      <c r="C18" s="75">
        <v>0</v>
      </c>
      <c r="D18" s="75">
        <v>0</v>
      </c>
      <c r="E18" s="75">
        <f t="shared" si="3"/>
        <v>0</v>
      </c>
      <c r="F18" s="75">
        <f t="shared" si="4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4.25">
      <c r="A19" s="74" t="s">
        <v>39</v>
      </c>
      <c r="B19" s="75">
        <f>VLOOKUP(A19,'Overview Budget'!A:N,4,FALSE)</f>
        <v>0</v>
      </c>
      <c r="C19" s="75">
        <v>0</v>
      </c>
      <c r="D19" s="75">
        <v>0</v>
      </c>
      <c r="E19" s="75">
        <v>0</v>
      </c>
      <c r="F19" s="75">
        <f t="shared" si="4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4.25">
      <c r="A20" s="74" t="s">
        <v>40</v>
      </c>
      <c r="B20" s="75">
        <f>VLOOKUP(A20,'Overview Budget'!A:N,4,FALSE)</f>
        <v>0</v>
      </c>
      <c r="C20" s="75">
        <v>0</v>
      </c>
      <c r="D20" s="75">
        <v>0</v>
      </c>
      <c r="E20" s="75">
        <v>0</v>
      </c>
      <c r="F20" s="75">
        <f t="shared" si="4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 thickBot="1">
      <c r="A21" s="74" t="s">
        <v>41</v>
      </c>
      <c r="B21" s="75">
        <f>VLOOKUP(A21,'Overview Budget'!A:N,4,FALSE)</f>
        <v>0</v>
      </c>
      <c r="C21" s="75">
        <v>0</v>
      </c>
      <c r="D21" s="75">
        <v>0</v>
      </c>
      <c r="E21" s="75">
        <v>0</v>
      </c>
      <c r="F21" s="75">
        <f t="shared" si="4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 thickTop="1">
      <c r="A22" s="87" t="str">
        <f>"Total "&amp;A13</f>
        <v>Total TEMPORARY EXPENSES</v>
      </c>
      <c r="B22" s="88">
        <f>SUM(B14:B21)</f>
        <v>0</v>
      </c>
      <c r="C22" s="88">
        <f t="shared" ref="C22:F22" si="5">SUM(C14:C21)</f>
        <v>0</v>
      </c>
      <c r="D22" s="88">
        <f t="shared" si="5"/>
        <v>0</v>
      </c>
      <c r="E22" s="88">
        <f t="shared" si="5"/>
        <v>0</v>
      </c>
      <c r="F22" s="89">
        <f t="shared" si="5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4.25">
      <c r="A24" s="121" t="s">
        <v>42</v>
      </c>
      <c r="B24" s="106"/>
      <c r="C24" s="106"/>
      <c r="D24" s="106"/>
      <c r="E24" s="106"/>
      <c r="F24" s="10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4.25">
      <c r="A25" s="74" t="s">
        <v>43</v>
      </c>
      <c r="B25" s="75">
        <f>VLOOKUP(A25,'Overview Budget'!A:N,4,FALSE)</f>
        <v>0</v>
      </c>
      <c r="C25" s="75">
        <v>0</v>
      </c>
      <c r="D25" s="75">
        <v>0</v>
      </c>
      <c r="E25" s="75">
        <f t="shared" ref="E25:E33" si="6">SUM(C25:D25)</f>
        <v>0</v>
      </c>
      <c r="F25" s="75">
        <f t="shared" ref="F25:F33" si="7">B25-E25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4.25">
      <c r="A26" s="74" t="s">
        <v>44</v>
      </c>
      <c r="B26" s="75">
        <f>VLOOKUP(A26,'Overview Budget'!A:N,4,FALSE)</f>
        <v>0</v>
      </c>
      <c r="C26" s="75">
        <v>0</v>
      </c>
      <c r="D26" s="75">
        <v>0</v>
      </c>
      <c r="E26" s="75">
        <f t="shared" si="6"/>
        <v>0</v>
      </c>
      <c r="F26" s="75">
        <f t="shared" si="7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25">
      <c r="A27" s="74" t="s">
        <v>45</v>
      </c>
      <c r="B27" s="75">
        <f>VLOOKUP(A27,'Overview Budget'!A:N,4,FALSE)</f>
        <v>0</v>
      </c>
      <c r="C27" s="75">
        <v>0</v>
      </c>
      <c r="D27" s="75">
        <v>0</v>
      </c>
      <c r="E27" s="75">
        <f t="shared" si="6"/>
        <v>0</v>
      </c>
      <c r="F27" s="75">
        <f t="shared" si="7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4.25">
      <c r="A28" s="74" t="s">
        <v>46</v>
      </c>
      <c r="B28" s="75">
        <f>VLOOKUP(A28,'Overview Budget'!A:N,4,FALSE)</f>
        <v>0</v>
      </c>
      <c r="C28" s="75">
        <v>0</v>
      </c>
      <c r="D28" s="75">
        <v>0</v>
      </c>
      <c r="E28" s="75">
        <f t="shared" si="6"/>
        <v>0</v>
      </c>
      <c r="F28" s="75">
        <f t="shared" si="7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4.25">
      <c r="A29" s="74" t="s">
        <v>47</v>
      </c>
      <c r="B29" s="75">
        <f>VLOOKUP(A29,'Overview Budget'!A:N,4,FALSE)</f>
        <v>0</v>
      </c>
      <c r="C29" s="75">
        <v>0</v>
      </c>
      <c r="D29" s="75">
        <v>0</v>
      </c>
      <c r="E29" s="75">
        <f t="shared" si="6"/>
        <v>0</v>
      </c>
      <c r="F29" s="75">
        <f t="shared" si="7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4.25">
      <c r="A30" s="74" t="s">
        <v>48</v>
      </c>
      <c r="B30" s="75">
        <f>VLOOKUP(A30,'Overview Budget'!A:N,4,FALSE)</f>
        <v>0</v>
      </c>
      <c r="C30" s="75">
        <v>0</v>
      </c>
      <c r="D30" s="75">
        <v>0</v>
      </c>
      <c r="E30" s="75">
        <f t="shared" si="6"/>
        <v>0</v>
      </c>
      <c r="F30" s="75">
        <f t="shared" si="7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4.25">
      <c r="A31" s="74" t="s">
        <v>40</v>
      </c>
      <c r="B31" s="75">
        <f>VLOOKUP(A31,'Overview Budget'!A:N,4,FALSE)</f>
        <v>0</v>
      </c>
      <c r="C31" s="75">
        <v>0</v>
      </c>
      <c r="D31" s="75">
        <v>0</v>
      </c>
      <c r="E31" s="75">
        <f t="shared" si="6"/>
        <v>0</v>
      </c>
      <c r="F31" s="75">
        <f t="shared" si="7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4.25">
      <c r="A32" s="74" t="s">
        <v>49</v>
      </c>
      <c r="B32" s="75">
        <f>VLOOKUP(A32,'Overview Budget'!A:N,4,FALSE)</f>
        <v>0</v>
      </c>
      <c r="C32" s="75">
        <v>0</v>
      </c>
      <c r="D32" s="75">
        <v>0</v>
      </c>
      <c r="E32" s="75">
        <f t="shared" si="6"/>
        <v>0</v>
      </c>
      <c r="F32" s="75">
        <f t="shared" si="7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 thickBot="1">
      <c r="A33" s="74" t="s">
        <v>50</v>
      </c>
      <c r="B33" s="75">
        <f>VLOOKUP(A33,'Overview Budget'!A:N,4,FALSE)</f>
        <v>0</v>
      </c>
      <c r="C33" s="75">
        <v>0</v>
      </c>
      <c r="D33" s="75">
        <v>0</v>
      </c>
      <c r="E33" s="75">
        <f t="shared" si="6"/>
        <v>0</v>
      </c>
      <c r="F33" s="75">
        <f t="shared" si="7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" thickTop="1">
      <c r="A34" s="87" t="str">
        <f>"Total "&amp;A24</f>
        <v>Total DAILY LIVING</v>
      </c>
      <c r="B34" s="88">
        <f t="shared" ref="B34:F34" si="8">SUM(B25:B33)</f>
        <v>0</v>
      </c>
      <c r="C34" s="88">
        <f t="shared" si="8"/>
        <v>0</v>
      </c>
      <c r="D34" s="88">
        <f t="shared" si="8"/>
        <v>0</v>
      </c>
      <c r="E34" s="88">
        <f t="shared" si="8"/>
        <v>0</v>
      </c>
      <c r="F34" s="89">
        <f t="shared" si="8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4.25">
      <c r="A35" s="73"/>
      <c r="B35" s="24"/>
      <c r="C35" s="24"/>
      <c r="D35" s="24"/>
      <c r="E35" s="24"/>
      <c r="F35" s="2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4.25">
      <c r="A36" s="121" t="s">
        <v>51</v>
      </c>
      <c r="B36" s="106"/>
      <c r="C36" s="106"/>
      <c r="D36" s="106"/>
      <c r="E36" s="106"/>
      <c r="F36" s="10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4.25">
      <c r="A37" s="74" t="s">
        <v>52</v>
      </c>
      <c r="B37" s="75">
        <f>VLOOKUP(A37,'Overview Budget'!A:N,4,FALSE)</f>
        <v>0</v>
      </c>
      <c r="C37" s="75">
        <v>0</v>
      </c>
      <c r="D37" s="75">
        <v>0</v>
      </c>
      <c r="E37" s="75">
        <f t="shared" ref="E37:E45" si="9">SUM(C37:D37)</f>
        <v>0</v>
      </c>
      <c r="F37" s="75">
        <f t="shared" ref="F37:F45" si="10">B37-E37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4.25">
      <c r="A38" s="74" t="s">
        <v>53</v>
      </c>
      <c r="B38" s="75">
        <f>VLOOKUP(A38,'Overview Budget'!A:N,4,FALSE)</f>
        <v>0</v>
      </c>
      <c r="C38" s="75">
        <v>0</v>
      </c>
      <c r="D38" s="75">
        <v>0</v>
      </c>
      <c r="E38" s="75">
        <f t="shared" si="9"/>
        <v>0</v>
      </c>
      <c r="F38" s="75">
        <f t="shared" si="1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4.25">
      <c r="A39" s="74" t="s">
        <v>57</v>
      </c>
      <c r="B39" s="75">
        <f>VLOOKUP(A39,'Overview Budget'!A:N,4,FALSE)</f>
        <v>0</v>
      </c>
      <c r="C39" s="75">
        <v>0</v>
      </c>
      <c r="D39" s="75">
        <v>0</v>
      </c>
      <c r="E39" s="75">
        <f t="shared" si="9"/>
        <v>0</v>
      </c>
      <c r="F39" s="75">
        <f t="shared" si="1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4.25">
      <c r="A40" s="74" t="s">
        <v>58</v>
      </c>
      <c r="B40" s="75">
        <f>VLOOKUP(A40,'Overview Budget'!A:N,4,FALSE)</f>
        <v>0</v>
      </c>
      <c r="C40" s="75">
        <v>0</v>
      </c>
      <c r="D40" s="75">
        <v>0</v>
      </c>
      <c r="E40" s="75">
        <f t="shared" si="9"/>
        <v>0</v>
      </c>
      <c r="F40" s="75">
        <f t="shared" si="1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4.25">
      <c r="A41" s="74" t="s">
        <v>59</v>
      </c>
      <c r="B41" s="75">
        <f>VLOOKUP(A41,'Overview Budget'!A:N,4,FALSE)</f>
        <v>0</v>
      </c>
      <c r="C41" s="75">
        <v>0</v>
      </c>
      <c r="D41" s="75">
        <v>0</v>
      </c>
      <c r="E41" s="75">
        <f t="shared" si="9"/>
        <v>0</v>
      </c>
      <c r="F41" s="75">
        <f t="shared" si="1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4.25">
      <c r="A42" s="74" t="s">
        <v>54</v>
      </c>
      <c r="B42" s="75">
        <f>VLOOKUP(A42,'Overview Budget'!A:N,4,FALSE)</f>
        <v>0</v>
      </c>
      <c r="C42" s="75">
        <v>0</v>
      </c>
      <c r="D42" s="75">
        <v>0</v>
      </c>
      <c r="E42" s="75">
        <f t="shared" si="9"/>
        <v>0</v>
      </c>
      <c r="F42" s="75">
        <f t="shared" si="1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4.25">
      <c r="A43" s="74" t="s">
        <v>55</v>
      </c>
      <c r="B43" s="75">
        <f>VLOOKUP(A43,'Overview Budget'!A:N,4,FALSE)</f>
        <v>0</v>
      </c>
      <c r="C43" s="75">
        <v>0</v>
      </c>
      <c r="D43" s="75">
        <v>0</v>
      </c>
      <c r="E43" s="75">
        <f t="shared" si="9"/>
        <v>0</v>
      </c>
      <c r="F43" s="75">
        <f t="shared" si="1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4.25">
      <c r="A44" s="74" t="s">
        <v>56</v>
      </c>
      <c r="B44" s="75">
        <f>VLOOKUP(A44,'Overview Budget'!A:N,4,FALSE)</f>
        <v>0</v>
      </c>
      <c r="C44" s="75">
        <v>0</v>
      </c>
      <c r="D44" s="75">
        <v>0</v>
      </c>
      <c r="E44" s="75">
        <f t="shared" si="9"/>
        <v>0</v>
      </c>
      <c r="F44" s="75">
        <f t="shared" si="1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 thickBot="1">
      <c r="A45" s="74" t="s">
        <v>24</v>
      </c>
      <c r="B45" s="75">
        <f>VLOOKUP(A45,'Overview Budget'!A:N,4,FALSE)</f>
        <v>0</v>
      </c>
      <c r="C45" s="75">
        <v>0</v>
      </c>
      <c r="D45" s="75">
        <v>0</v>
      </c>
      <c r="E45" s="75">
        <f t="shared" si="9"/>
        <v>0</v>
      </c>
      <c r="F45" s="75">
        <f t="shared" si="1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thickTop="1">
      <c r="A46" s="87" t="str">
        <f>"Total "&amp;A36</f>
        <v>Total CHILDREN</v>
      </c>
      <c r="B46" s="88">
        <f>SUM(B37:B45)</f>
        <v>0</v>
      </c>
      <c r="C46" s="88"/>
      <c r="D46" s="88"/>
      <c r="E46" s="88"/>
      <c r="F46" s="8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4.25">
      <c r="A47" s="73"/>
      <c r="B47" s="24"/>
      <c r="C47" s="24"/>
      <c r="D47" s="24"/>
      <c r="E47" s="24"/>
      <c r="F47" s="2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4.25">
      <c r="A48" s="121" t="s">
        <v>60</v>
      </c>
      <c r="B48" s="106"/>
      <c r="C48" s="106"/>
      <c r="D48" s="106"/>
      <c r="E48" s="106"/>
      <c r="F48" s="10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4.25">
      <c r="A49" s="74" t="s">
        <v>61</v>
      </c>
      <c r="B49" s="75">
        <f>VLOOKUP(A49,'Overview Budget'!A:N,4,FALSE)</f>
        <v>0</v>
      </c>
      <c r="C49" s="75">
        <v>0</v>
      </c>
      <c r="D49" s="75">
        <v>0</v>
      </c>
      <c r="E49" s="75">
        <f t="shared" ref="E49:E52" si="11">SUM(C49:D49)</f>
        <v>0</v>
      </c>
      <c r="F49" s="75">
        <f t="shared" ref="F49:F52" si="12">B49-E49</f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4.25">
      <c r="A50" s="74" t="s">
        <v>62</v>
      </c>
      <c r="B50" s="75">
        <f>VLOOKUP(A50,'Overview Budget'!A:N,4,FALSE)</f>
        <v>0</v>
      </c>
      <c r="C50" s="75">
        <v>0</v>
      </c>
      <c r="D50" s="75">
        <v>0</v>
      </c>
      <c r="E50" s="75">
        <f t="shared" si="11"/>
        <v>0</v>
      </c>
      <c r="F50" s="75">
        <f t="shared" si="12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4.25">
      <c r="A51" s="74" t="s">
        <v>63</v>
      </c>
      <c r="B51" s="75">
        <f>VLOOKUP(A51,'Overview Budget'!A:N,4,FALSE)</f>
        <v>0</v>
      </c>
      <c r="C51" s="75">
        <v>0</v>
      </c>
      <c r="D51" s="75">
        <v>0</v>
      </c>
      <c r="E51" s="75">
        <f t="shared" si="11"/>
        <v>0</v>
      </c>
      <c r="F51" s="75">
        <f t="shared" si="12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thickBot="1">
      <c r="A52" s="74" t="s">
        <v>64</v>
      </c>
      <c r="B52" s="75">
        <f>VLOOKUP(A52,'Overview Budget'!A:N,4,FALSE)</f>
        <v>0</v>
      </c>
      <c r="C52" s="75">
        <v>0</v>
      </c>
      <c r="D52" s="75">
        <v>0</v>
      </c>
      <c r="E52" s="75">
        <f t="shared" si="11"/>
        <v>0</v>
      </c>
      <c r="F52" s="75">
        <f t="shared" si="12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 thickTop="1">
      <c r="A53" s="87" t="str">
        <f>"Total "&amp;A48</f>
        <v>Total TRANSPORTATION</v>
      </c>
      <c r="B53" s="88">
        <f>SUM(B49:B52)</f>
        <v>0</v>
      </c>
      <c r="C53" s="88"/>
      <c r="D53" s="88"/>
      <c r="E53" s="88">
        <f>SUM(E49:E52)</f>
        <v>0</v>
      </c>
      <c r="F53" s="8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4.25">
      <c r="A54" s="73"/>
      <c r="B54" s="24"/>
      <c r="C54" s="24"/>
      <c r="D54" s="24"/>
      <c r="E54" s="24"/>
      <c r="F54" s="2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4.25">
      <c r="A55" s="121" t="s">
        <v>65</v>
      </c>
      <c r="B55" s="106"/>
      <c r="C55" s="106"/>
      <c r="D55" s="106"/>
      <c r="E55" s="106"/>
      <c r="F55" s="10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4.25">
      <c r="A56" s="74" t="s">
        <v>66</v>
      </c>
      <c r="B56" s="75">
        <f>VLOOKUP(A56,'Overview Budget'!A:N,4,FALSE)</f>
        <v>0</v>
      </c>
      <c r="C56" s="75">
        <v>0</v>
      </c>
      <c r="D56" s="75">
        <v>0</v>
      </c>
      <c r="E56" s="75">
        <f t="shared" ref="E56:E58" si="13">SUM(C56:D56)</f>
        <v>0</v>
      </c>
      <c r="F56" s="75">
        <f t="shared" ref="F56:F58" si="14">B56-E56</f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4.25">
      <c r="A57" s="74" t="s">
        <v>67</v>
      </c>
      <c r="B57" s="75">
        <f>VLOOKUP(A57,'Overview Budget'!A:N,4,FALSE)</f>
        <v>0</v>
      </c>
      <c r="C57" s="75">
        <v>0</v>
      </c>
      <c r="D57" s="75">
        <v>0</v>
      </c>
      <c r="E57" s="75">
        <f t="shared" si="13"/>
        <v>0</v>
      </c>
      <c r="F57" s="75">
        <f t="shared" si="14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4.25">
      <c r="A58" s="74" t="s">
        <v>68</v>
      </c>
      <c r="B58" s="75">
        <f>VLOOKUP(A58,'Overview Budget'!A:N,4,FALSE)</f>
        <v>0</v>
      </c>
      <c r="C58" s="75">
        <v>0</v>
      </c>
      <c r="D58" s="75">
        <v>0</v>
      </c>
      <c r="E58" s="75">
        <f t="shared" si="13"/>
        <v>0</v>
      </c>
      <c r="F58" s="75">
        <f t="shared" si="14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4.25">
      <c r="A59" s="84" t="str">
        <f>"Total "&amp;A55</f>
        <v>Total HEALTH</v>
      </c>
      <c r="B59" s="85">
        <f>SUM(B56:B58)</f>
        <v>0</v>
      </c>
      <c r="C59" s="86"/>
      <c r="D59" s="86"/>
      <c r="E59" s="85">
        <f>SUM(E56:E58)</f>
        <v>0</v>
      </c>
      <c r="F59" s="8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4.25">
      <c r="A60" s="73"/>
      <c r="B60" s="24"/>
      <c r="C60" s="24"/>
      <c r="D60" s="24"/>
      <c r="E60" s="24"/>
      <c r="F60" s="2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4.25">
      <c r="A61" s="121" t="s">
        <v>69</v>
      </c>
      <c r="B61" s="106"/>
      <c r="C61" s="106"/>
      <c r="D61" s="106"/>
      <c r="E61" s="106"/>
      <c r="F61" s="10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4.25">
      <c r="A62" s="74" t="s">
        <v>70</v>
      </c>
      <c r="B62" s="75">
        <f>VLOOKUP(A62,'Overview Budget'!A:M,4,FALSE)</f>
        <v>0</v>
      </c>
      <c r="C62" s="75">
        <v>0</v>
      </c>
      <c r="D62" s="75">
        <v>0</v>
      </c>
      <c r="E62" s="75">
        <f t="shared" ref="E62:E67" si="15">SUM(C62:D62)</f>
        <v>0</v>
      </c>
      <c r="F62" s="75">
        <f t="shared" ref="F62:F67" si="16">B62-E62</f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4.25">
      <c r="A63" s="74" t="s">
        <v>71</v>
      </c>
      <c r="B63" s="75">
        <f>VLOOKUP(A63,'Overview Budget'!A:M,4,FALSE)</f>
        <v>0</v>
      </c>
      <c r="C63" s="75">
        <v>0</v>
      </c>
      <c r="D63" s="75">
        <v>0</v>
      </c>
      <c r="E63" s="75">
        <f t="shared" si="15"/>
        <v>0</v>
      </c>
      <c r="F63" s="75">
        <f t="shared" si="16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4.25">
      <c r="A64" s="74" t="s">
        <v>72</v>
      </c>
      <c r="B64" s="75">
        <f>VLOOKUP(A64,'Overview Budget'!A:M,4,FALSE)</f>
        <v>0</v>
      </c>
      <c r="C64" s="75">
        <v>0</v>
      </c>
      <c r="D64" s="75">
        <v>0</v>
      </c>
      <c r="E64" s="75">
        <f t="shared" si="15"/>
        <v>0</v>
      </c>
      <c r="F64" s="75">
        <f t="shared" si="16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4.25">
      <c r="A65" s="74" t="s">
        <v>73</v>
      </c>
      <c r="B65" s="75">
        <f>VLOOKUP(A65,'Overview Budget'!A:M,4,FALSE)</f>
        <v>0</v>
      </c>
      <c r="C65" s="75">
        <v>0</v>
      </c>
      <c r="D65" s="75">
        <v>0</v>
      </c>
      <c r="E65" s="75">
        <f t="shared" si="15"/>
        <v>0</v>
      </c>
      <c r="F65" s="75">
        <f t="shared" si="16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4.25">
      <c r="A66" s="74" t="s">
        <v>74</v>
      </c>
      <c r="B66" s="75">
        <f>VLOOKUP(A66,'Overview Budget'!A:M,4,FALSE)</f>
        <v>0</v>
      </c>
      <c r="C66" s="75">
        <v>0</v>
      </c>
      <c r="D66" s="75">
        <v>0</v>
      </c>
      <c r="E66" s="75">
        <f t="shared" si="15"/>
        <v>0</v>
      </c>
      <c r="F66" s="75">
        <f t="shared" si="16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 thickBot="1">
      <c r="A67" s="74" t="s">
        <v>75</v>
      </c>
      <c r="B67" s="75">
        <f>VLOOKUP(A67,'Overview Budget'!A:M,4,FALSE)</f>
        <v>0</v>
      </c>
      <c r="C67" s="75">
        <v>0</v>
      </c>
      <c r="D67" s="75">
        <v>0</v>
      </c>
      <c r="E67" s="75">
        <f t="shared" si="15"/>
        <v>0</v>
      </c>
      <c r="F67" s="75">
        <f t="shared" si="16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 thickTop="1">
      <c r="A68" s="87" t="str">
        <f>"Total "&amp;A61</f>
        <v>Total INSURANCE</v>
      </c>
      <c r="B68" s="88">
        <f>SUM(B62:B67)</f>
        <v>0</v>
      </c>
      <c r="C68" s="88"/>
      <c r="D68" s="88"/>
      <c r="E68" s="88"/>
      <c r="F68" s="8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4.25">
      <c r="A69" s="73"/>
      <c r="B69" s="24"/>
      <c r="C69" s="24"/>
      <c r="D69" s="24"/>
      <c r="E69" s="24"/>
      <c r="F69" s="2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4.25">
      <c r="A70" s="121" t="s">
        <v>76</v>
      </c>
      <c r="B70" s="106"/>
      <c r="C70" s="106"/>
      <c r="D70" s="106"/>
      <c r="E70" s="106"/>
      <c r="F70" s="10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4.25">
      <c r="A71" s="74" t="s">
        <v>77</v>
      </c>
      <c r="B71" s="75">
        <f>VLOOKUP(A71,'Overview Budget'!A:M,4,FALSE)</f>
        <v>0</v>
      </c>
      <c r="C71" s="75">
        <v>0</v>
      </c>
      <c r="D71" s="75">
        <v>0</v>
      </c>
      <c r="E71" s="75">
        <f t="shared" ref="E71:E75" si="17">SUM(C71:D71)</f>
        <v>0</v>
      </c>
      <c r="F71" s="75">
        <f t="shared" ref="F71:F75" si="18">B71-E71</f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4.25">
      <c r="A72" s="74" t="s">
        <v>78</v>
      </c>
      <c r="B72" s="75">
        <f>VLOOKUP(A72,'Overview Budget'!A:M,4,FALSE)</f>
        <v>0</v>
      </c>
      <c r="C72" s="75">
        <v>0</v>
      </c>
      <c r="D72" s="75">
        <v>0</v>
      </c>
      <c r="E72" s="75">
        <f t="shared" si="17"/>
        <v>0</v>
      </c>
      <c r="F72" s="75">
        <f t="shared" si="18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4.25">
      <c r="A73" s="74" t="s">
        <v>79</v>
      </c>
      <c r="B73" s="75">
        <f>VLOOKUP(A73,'Overview Budget'!A:M,4,FALSE)</f>
        <v>0</v>
      </c>
      <c r="C73" s="75">
        <v>0</v>
      </c>
      <c r="D73" s="75">
        <v>0</v>
      </c>
      <c r="E73" s="75">
        <f t="shared" si="17"/>
        <v>0</v>
      </c>
      <c r="F73" s="75">
        <f t="shared" si="18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4.25">
      <c r="A74" s="74" t="s">
        <v>80</v>
      </c>
      <c r="B74" s="75">
        <f>VLOOKUP(A74,'Overview Budget'!A:M,4,FALSE)</f>
        <v>0</v>
      </c>
      <c r="C74" s="75">
        <v>0</v>
      </c>
      <c r="D74" s="75">
        <v>0</v>
      </c>
      <c r="E74" s="75">
        <f t="shared" si="17"/>
        <v>0</v>
      </c>
      <c r="F74" s="75">
        <f t="shared" si="18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 thickBot="1">
      <c r="A75" s="74" t="s">
        <v>81</v>
      </c>
      <c r="B75" s="75">
        <f>VLOOKUP(A75,'Overview Budget'!A:M,4,FALSE)</f>
        <v>0</v>
      </c>
      <c r="C75" s="75">
        <v>0</v>
      </c>
      <c r="D75" s="75">
        <v>0</v>
      </c>
      <c r="E75" s="75">
        <f t="shared" si="17"/>
        <v>0</v>
      </c>
      <c r="F75" s="75">
        <f t="shared" si="18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 thickTop="1">
      <c r="A76" s="87" t="str">
        <f>"Total "&amp;A70</f>
        <v>Total EDUCATION</v>
      </c>
      <c r="B76" s="88">
        <f>SUM(B71:B75)</f>
        <v>0</v>
      </c>
      <c r="C76" s="88"/>
      <c r="D76" s="88"/>
      <c r="E76" s="88"/>
      <c r="F76" s="8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4.25">
      <c r="A77" s="73"/>
      <c r="B77" s="24"/>
      <c r="C77" s="24"/>
      <c r="D77" s="24"/>
      <c r="E77" s="24"/>
      <c r="F77" s="2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4.25">
      <c r="A78" s="121" t="s">
        <v>82</v>
      </c>
      <c r="B78" s="106"/>
      <c r="C78" s="106"/>
      <c r="D78" s="106"/>
      <c r="E78" s="106"/>
      <c r="F78" s="10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4.25">
      <c r="A79" s="74" t="s">
        <v>84</v>
      </c>
      <c r="B79" s="75">
        <f>VLOOKUP(A79,'Overview Budget'!A:N,4,FALSE)</f>
        <v>0</v>
      </c>
      <c r="C79" s="75">
        <v>0</v>
      </c>
      <c r="D79" s="75">
        <v>0</v>
      </c>
      <c r="E79" s="75">
        <f t="shared" ref="E79:E82" si="19">SUM(C79:D79)</f>
        <v>0</v>
      </c>
      <c r="F79" s="75">
        <f t="shared" ref="F79:F82" si="20">B79-E79</f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4.25">
      <c r="A80" s="74" t="s">
        <v>85</v>
      </c>
      <c r="B80" s="75">
        <f>VLOOKUP(A80,'Overview Budget'!A:N,4,FALSE)</f>
        <v>0</v>
      </c>
      <c r="C80" s="75">
        <v>0</v>
      </c>
      <c r="D80" s="75">
        <v>0</v>
      </c>
      <c r="E80" s="75">
        <f t="shared" si="19"/>
        <v>0</v>
      </c>
      <c r="F80" s="75">
        <f t="shared" si="2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4.25">
      <c r="A81" s="74" t="s">
        <v>86</v>
      </c>
      <c r="B81" s="75">
        <f>VLOOKUP(A81,'Overview Budget'!A:N,4,FALSE)</f>
        <v>0</v>
      </c>
      <c r="C81" s="75">
        <v>0</v>
      </c>
      <c r="D81" s="75">
        <v>0</v>
      </c>
      <c r="E81" s="75">
        <f t="shared" si="19"/>
        <v>0</v>
      </c>
      <c r="F81" s="75">
        <f t="shared" si="2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" thickBot="1">
      <c r="A82" s="74" t="s">
        <v>87</v>
      </c>
      <c r="B82" s="75">
        <f>VLOOKUP(A82,'Overview Budget'!A:N,4,FALSE)</f>
        <v>0</v>
      </c>
      <c r="C82" s="75">
        <v>0</v>
      </c>
      <c r="D82" s="75">
        <v>0</v>
      </c>
      <c r="E82" s="75">
        <f t="shared" si="19"/>
        <v>0</v>
      </c>
      <c r="F82" s="75">
        <f t="shared" si="2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" thickTop="1">
      <c r="A83" s="87" t="str">
        <f>"Total "&amp;A78</f>
        <v>Total CHARITY/GIFTS</v>
      </c>
      <c r="B83" s="88">
        <f>SUM(B79:B82)</f>
        <v>0</v>
      </c>
      <c r="C83" s="88"/>
      <c r="D83" s="88"/>
      <c r="E83" s="88">
        <f>SUM(E79:E82)</f>
        <v>0</v>
      </c>
      <c r="F83" s="8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4.25">
      <c r="A84" s="73"/>
      <c r="B84" s="24"/>
      <c r="C84" s="24"/>
      <c r="D84" s="24"/>
      <c r="E84" s="24"/>
      <c r="F84" s="2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4.25">
      <c r="A85" s="121" t="s">
        <v>88</v>
      </c>
      <c r="B85" s="106"/>
      <c r="C85" s="106"/>
      <c r="D85" s="106"/>
      <c r="E85" s="106"/>
      <c r="F85" s="10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4.25">
      <c r="A86" s="74" t="s">
        <v>90</v>
      </c>
      <c r="B86" s="75">
        <f>VLOOKUP(A86,'Overview Budget'!A:N,4,FALSE)</f>
        <v>0</v>
      </c>
      <c r="C86" s="75">
        <v>0</v>
      </c>
      <c r="D86" s="75">
        <v>0</v>
      </c>
      <c r="E86" s="75">
        <f t="shared" ref="E86:E96" si="21">SUM(C86:D86)</f>
        <v>0</v>
      </c>
      <c r="F86" s="75">
        <f t="shared" ref="F86:F96" si="22">B86-E86</f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4.25">
      <c r="A87" s="74" t="s">
        <v>91</v>
      </c>
      <c r="B87" s="75">
        <f>VLOOKUP(A87,'Overview Budget'!A:N,4,FALSE)</f>
        <v>0</v>
      </c>
      <c r="C87" s="75">
        <v>0</v>
      </c>
      <c r="D87" s="75">
        <v>0</v>
      </c>
      <c r="E87" s="75">
        <f t="shared" si="21"/>
        <v>0</v>
      </c>
      <c r="F87" s="75">
        <f t="shared" si="22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4.25">
      <c r="A88" s="74" t="s">
        <v>92</v>
      </c>
      <c r="B88" s="75">
        <f>VLOOKUP(A88,'Overview Budget'!A:N,4,FALSE)</f>
        <v>0</v>
      </c>
      <c r="C88" s="75">
        <v>0</v>
      </c>
      <c r="D88" s="75">
        <v>0</v>
      </c>
      <c r="E88" s="75">
        <f t="shared" si="21"/>
        <v>0</v>
      </c>
      <c r="F88" s="75">
        <f t="shared" si="22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4.25">
      <c r="A89" s="74" t="s">
        <v>93</v>
      </c>
      <c r="B89" s="75">
        <f>VLOOKUP(A89,'Overview Budget'!A:N,4,FALSE)</f>
        <v>0</v>
      </c>
      <c r="C89" s="75">
        <v>0</v>
      </c>
      <c r="D89" s="75">
        <v>0</v>
      </c>
      <c r="E89" s="75">
        <f t="shared" si="21"/>
        <v>0</v>
      </c>
      <c r="F89" s="75">
        <f t="shared" si="22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4.25">
      <c r="A90" s="74" t="s">
        <v>94</v>
      </c>
      <c r="B90" s="75">
        <f>VLOOKUP(A90,'Overview Budget'!A:N,4,FALSE)</f>
        <v>0</v>
      </c>
      <c r="C90" s="75">
        <v>0</v>
      </c>
      <c r="D90" s="75">
        <v>0</v>
      </c>
      <c r="E90" s="75">
        <f t="shared" si="21"/>
        <v>0</v>
      </c>
      <c r="F90" s="75">
        <f t="shared" si="22"/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4.25">
      <c r="A91" s="74" t="s">
        <v>95</v>
      </c>
      <c r="B91" s="75">
        <f>VLOOKUP(A91,'Overview Budget'!A:N,4,FALSE)</f>
        <v>0</v>
      </c>
      <c r="C91" s="75">
        <v>0</v>
      </c>
      <c r="D91" s="75">
        <v>0</v>
      </c>
      <c r="E91" s="75">
        <f t="shared" si="21"/>
        <v>0</v>
      </c>
      <c r="F91" s="75">
        <f t="shared" si="22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4.25">
      <c r="A92" s="74" t="s">
        <v>96</v>
      </c>
      <c r="B92" s="75">
        <f>VLOOKUP(A92,'Overview Budget'!A:N,4,FALSE)</f>
        <v>0</v>
      </c>
      <c r="C92" s="75">
        <v>0</v>
      </c>
      <c r="D92" s="75">
        <v>0</v>
      </c>
      <c r="E92" s="75">
        <f t="shared" si="21"/>
        <v>0</v>
      </c>
      <c r="F92" s="75">
        <f t="shared" si="22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4.25">
      <c r="A93" s="74" t="s">
        <v>97</v>
      </c>
      <c r="B93" s="75">
        <f>VLOOKUP(A93,'Overview Budget'!A:N,4,FALSE)</f>
        <v>0</v>
      </c>
      <c r="C93" s="75">
        <v>0</v>
      </c>
      <c r="D93" s="75">
        <v>0</v>
      </c>
      <c r="E93" s="75">
        <f t="shared" si="21"/>
        <v>0</v>
      </c>
      <c r="F93" s="75">
        <f t="shared" si="22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4.25">
      <c r="A94" s="74" t="s">
        <v>98</v>
      </c>
      <c r="B94" s="75">
        <f>VLOOKUP(A94,'Overview Budget'!A:N,4,FALSE)</f>
        <v>0</v>
      </c>
      <c r="C94" s="75">
        <v>0</v>
      </c>
      <c r="D94" s="75">
        <v>0</v>
      </c>
      <c r="E94" s="75">
        <f t="shared" si="21"/>
        <v>0</v>
      </c>
      <c r="F94" s="75">
        <f t="shared" si="22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4.25">
      <c r="A95" s="74" t="s">
        <v>99</v>
      </c>
      <c r="B95" s="75">
        <f>VLOOKUP(A95,'Overview Budget'!A:N,4,FALSE)</f>
        <v>0</v>
      </c>
      <c r="C95" s="75">
        <v>0</v>
      </c>
      <c r="D95" s="75">
        <v>0</v>
      </c>
      <c r="E95" s="75">
        <f t="shared" si="21"/>
        <v>0</v>
      </c>
      <c r="F95" s="75">
        <f t="shared" si="22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" thickBot="1">
      <c r="A96" s="74" t="s">
        <v>100</v>
      </c>
      <c r="B96" s="75">
        <f>VLOOKUP(A96,'Overview Budget'!A:N,4,FALSE)</f>
        <v>0</v>
      </c>
      <c r="C96" s="75">
        <v>0</v>
      </c>
      <c r="D96" s="75">
        <v>0</v>
      </c>
      <c r="E96" s="75">
        <f t="shared" si="21"/>
        <v>0</v>
      </c>
      <c r="F96" s="75">
        <f t="shared" si="22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" thickTop="1">
      <c r="A97" s="87" t="str">
        <f>"Total "&amp;A85</f>
        <v>Total SAVINGS</v>
      </c>
      <c r="B97" s="88">
        <f>SUM(B86:B96)</f>
        <v>0</v>
      </c>
      <c r="C97" s="88"/>
      <c r="D97" s="88"/>
      <c r="E97" s="88">
        <f>SUM(E86:E96)</f>
        <v>0</v>
      </c>
      <c r="F97" s="88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4.25">
      <c r="A98" s="73"/>
      <c r="B98" s="24"/>
      <c r="C98" s="24"/>
      <c r="D98" s="24"/>
      <c r="E98" s="24"/>
      <c r="F98" s="2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4.25">
      <c r="A99" s="105" t="s">
        <v>101</v>
      </c>
      <c r="B99" s="106"/>
      <c r="C99" s="108"/>
      <c r="D99" s="108"/>
      <c r="E99" s="107"/>
      <c r="F99" s="108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4.25">
      <c r="A100" s="90" t="s">
        <v>102</v>
      </c>
      <c r="B100" s="92">
        <f>VLOOKUP(A100,'Overview Budget'!A:N,4,FALSE)</f>
        <v>0</v>
      </c>
      <c r="C100" s="97">
        <v>0</v>
      </c>
      <c r="D100" s="98">
        <v>0</v>
      </c>
      <c r="E100" s="94">
        <f t="shared" ref="E100:E102" si="23">SUM(C100:D100)</f>
        <v>0</v>
      </c>
      <c r="F100" s="99">
        <f t="shared" ref="F100:F102" si="24">B100-E100</f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4.25">
      <c r="A101" s="76" t="s">
        <v>103</v>
      </c>
      <c r="B101" s="92">
        <f>VLOOKUP(A101,'Overview Budget'!A:N,4,FALSE)+B95</f>
        <v>0</v>
      </c>
      <c r="C101" s="97">
        <v>0</v>
      </c>
      <c r="D101" s="98">
        <v>0</v>
      </c>
      <c r="E101" s="98">
        <f t="shared" si="23"/>
        <v>0</v>
      </c>
      <c r="F101" s="99">
        <f t="shared" si="24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" thickBot="1">
      <c r="A102" s="120" t="s">
        <v>104</v>
      </c>
      <c r="B102" s="75">
        <f>VLOOKUP(A102,'Overview Budget'!A:N,4,FALSE)+B96</f>
        <v>0</v>
      </c>
      <c r="C102" s="100">
        <v>0</v>
      </c>
      <c r="D102" s="101">
        <v>0</v>
      </c>
      <c r="E102" s="109">
        <f t="shared" si="23"/>
        <v>0</v>
      </c>
      <c r="F102" s="110">
        <f t="shared" si="24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" thickTop="1">
      <c r="A103" s="87" t="str">
        <f>"Total "&amp;A99</f>
        <v>Total ENTERTAINMENT</v>
      </c>
      <c r="B103" s="88">
        <f>SUM(B100:B102)</f>
        <v>0</v>
      </c>
      <c r="C103" s="88"/>
      <c r="D103" s="88"/>
      <c r="E103" s="88">
        <f>SUM(E100:E102)</f>
        <v>0</v>
      </c>
      <c r="F103" s="88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19" t="s">
        <v>104</v>
      </c>
      <c r="B104" s="9">
        <f>VLOOKUP(A104,'Overview Budget'!A:N,5,FALSE)+B98</f>
        <v>0</v>
      </c>
      <c r="C104" s="20">
        <v>0</v>
      </c>
      <c r="D104" s="10">
        <v>0</v>
      </c>
      <c r="E104" s="3">
        <f t="shared" ref="E102:E104" si="25">SUM(C104:D104)</f>
        <v>0</v>
      </c>
      <c r="F104" s="4">
        <f t="shared" ref="F102:F104" si="26">B104-E104</f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>
      <c r="A105" s="5" t="str">
        <f>"Total "&amp;A101</f>
        <v xml:space="preserve">Total Guy's Discretionary </v>
      </c>
      <c r="B105" s="6">
        <f>SUM(B102:B104)</f>
        <v>0</v>
      </c>
      <c r="C105" s="8"/>
      <c r="D105" s="8"/>
      <c r="E105" s="6">
        <f>SUM(E102:E104)</f>
        <v>0</v>
      </c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38.25">
      <c r="A107" s="12" t="s">
        <v>111</v>
      </c>
      <c r="B107" s="13" t="s">
        <v>112</v>
      </c>
      <c r="C107" s="13" t="s">
        <v>113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>
      <c r="A108" s="14"/>
      <c r="B108" s="14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14"/>
      <c r="B109" s="14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>
      <c r="A110" s="14"/>
      <c r="B110" s="14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>
      <c r="A111" s="14"/>
      <c r="B111" s="14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>
      <c r="A112" s="14"/>
      <c r="B112" s="14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>
      <c r="A113" s="14"/>
      <c r="B113" s="14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25.5">
      <c r="A114" s="13" t="s">
        <v>114</v>
      </c>
      <c r="B114" s="13" t="s">
        <v>112</v>
      </c>
      <c r="C114" s="13" t="s">
        <v>115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>
      <c r="A115" s="15"/>
      <c r="B115" s="1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>
      <c r="A116" s="15"/>
      <c r="B116" s="1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>
      <c r="A117" s="15"/>
      <c r="B117" s="1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>
      <c r="A118" s="15"/>
      <c r="B118" s="1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>
      <c r="A119" s="15"/>
      <c r="B119" s="1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>
      <c r="A120" s="15"/>
      <c r="B120" s="1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>
      <c r="A121" s="15"/>
      <c r="B121" s="1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>
      <c r="A122" s="15"/>
      <c r="B122" s="1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>
      <c r="A123" s="17"/>
      <c r="B123" s="1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>
      <c r="A124" s="2"/>
      <c r="B124" s="1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>
      <c r="A125" s="2"/>
      <c r="B125" s="1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>
      <c r="A126" s="2"/>
      <c r="B126" s="1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>
      <c r="A127" s="2"/>
      <c r="B127" s="1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>
      <c r="A128" s="2"/>
      <c r="B128" s="1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>
      <c r="A129" s="2"/>
      <c r="B129" s="1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>
      <c r="A130" s="2"/>
      <c r="B130" s="1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>
      <c r="A131" s="2"/>
      <c r="B131" s="1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>
      <c r="A132" s="2"/>
      <c r="B132" s="1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>
      <c r="A133" s="2"/>
      <c r="B133" s="1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>
      <c r="A134" s="2"/>
      <c r="B134" s="1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</sheetData>
  <conditionalFormatting sqref="F104">
    <cfRule type="cellIs" dxfId="182" priority="7" operator="greaterThan">
      <formula>0</formula>
    </cfRule>
  </conditionalFormatting>
  <conditionalFormatting sqref="F104">
    <cfRule type="cellIs" dxfId="175" priority="14" operator="lessThan">
      <formula>0</formula>
    </cfRule>
  </conditionalFormatting>
  <conditionalFormatting sqref="F104">
    <cfRule type="cellIs" dxfId="168" priority="21" operator="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T134"/>
  <sheetViews>
    <sheetView workbookViewId="0">
      <pane ySplit="2" topLeftCell="A3" activePane="bottomLeft" state="frozen"/>
      <selection pane="bottomLeft" activeCell="D1" sqref="D1"/>
    </sheetView>
  </sheetViews>
  <sheetFormatPr defaultColWidth="12.5703125" defaultRowHeight="12.75" customHeight="1"/>
  <cols>
    <col min="1" max="1" width="47" customWidth="1"/>
    <col min="2" max="2" width="8" bestFit="1" customWidth="1"/>
    <col min="3" max="4" width="12.28515625" bestFit="1" customWidth="1"/>
    <col min="5" max="5" width="9" customWidth="1"/>
    <col min="6" max="6" width="16" customWidth="1"/>
    <col min="7" max="7" width="58.28515625" customWidth="1"/>
    <col min="8" max="8" width="24.85546875" customWidth="1"/>
    <col min="9" max="20" width="15.140625" customWidth="1"/>
  </cols>
  <sheetData>
    <row r="1" spans="1:20" ht="22.5">
      <c r="A1" s="102" t="s">
        <v>119</v>
      </c>
      <c r="B1" s="114" t="s">
        <v>106</v>
      </c>
      <c r="C1" s="114" t="s">
        <v>107</v>
      </c>
      <c r="D1" s="114" t="s">
        <v>108</v>
      </c>
      <c r="E1" s="114" t="s">
        <v>109</v>
      </c>
      <c r="F1" s="114" t="s">
        <v>110</v>
      </c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2.5">
      <c r="A2" s="115"/>
      <c r="B2" s="116"/>
      <c r="C2" s="116"/>
      <c r="D2" s="116"/>
      <c r="E2" s="116"/>
      <c r="F2" s="1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4.25">
      <c r="A3" s="121" t="s">
        <v>25</v>
      </c>
      <c r="B3" s="106"/>
      <c r="C3" s="106"/>
      <c r="D3" s="106"/>
      <c r="E3" s="106"/>
      <c r="F3" s="10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25">
      <c r="A4" s="74" t="s">
        <v>26</v>
      </c>
      <c r="B4" s="75">
        <f>VLOOKUP(A4,'Overview Budget'!A:N,4,FALSE)</f>
        <v>0</v>
      </c>
      <c r="C4" s="75">
        <v>0</v>
      </c>
      <c r="D4" s="75">
        <v>0</v>
      </c>
      <c r="E4" s="75">
        <f t="shared" ref="E4:E10" si="0">SUM(C4:D4)</f>
        <v>0</v>
      </c>
      <c r="F4" s="75">
        <f t="shared" ref="F4:F10" si="1">B4-E4</f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s="74" t="s">
        <v>27</v>
      </c>
      <c r="B5" s="75">
        <f>VLOOKUP(A5,'Overview Budget'!A:N,4,FALSE)</f>
        <v>0</v>
      </c>
      <c r="C5" s="75">
        <v>0</v>
      </c>
      <c r="D5" s="75">
        <v>0</v>
      </c>
      <c r="E5" s="75">
        <f t="shared" si="0"/>
        <v>0</v>
      </c>
      <c r="F5" s="75">
        <f t="shared" si="1"/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4.25">
      <c r="A6" s="74" t="s">
        <v>28</v>
      </c>
      <c r="B6" s="75">
        <f>VLOOKUP(A6,'Overview Budget'!A:N,4,FALSE)</f>
        <v>0</v>
      </c>
      <c r="C6" s="75">
        <v>0</v>
      </c>
      <c r="D6" s="75">
        <v>0</v>
      </c>
      <c r="E6" s="75">
        <f t="shared" si="0"/>
        <v>0</v>
      </c>
      <c r="F6" s="75">
        <f t="shared" si="1"/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25" hidden="1">
      <c r="A7" s="74" t="s">
        <v>29</v>
      </c>
      <c r="B7" s="75">
        <f>VLOOKUP(A7,'Overview Budget'!A:N,4,FALSE)</f>
        <v>0</v>
      </c>
      <c r="C7" s="75">
        <v>0</v>
      </c>
      <c r="D7" s="75">
        <v>0</v>
      </c>
      <c r="E7" s="75">
        <f t="shared" si="0"/>
        <v>0</v>
      </c>
      <c r="F7" s="75">
        <f t="shared" si="1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4.25" hidden="1">
      <c r="A8" s="74" t="s">
        <v>30</v>
      </c>
      <c r="B8" s="75">
        <f>VLOOKUP(A8,'Overview Budget'!A:N,4,FALSE)</f>
        <v>0</v>
      </c>
      <c r="C8" s="75">
        <v>0</v>
      </c>
      <c r="D8" s="75">
        <v>0</v>
      </c>
      <c r="E8" s="75">
        <f t="shared" si="0"/>
        <v>0</v>
      </c>
      <c r="F8" s="75">
        <f t="shared" si="1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25">
      <c r="A9" s="74" t="s">
        <v>31</v>
      </c>
      <c r="B9" s="75">
        <f>VLOOKUP(A9,'Overview Budget'!A:N,4,FALSE)</f>
        <v>0</v>
      </c>
      <c r="C9" s="75">
        <v>0</v>
      </c>
      <c r="D9" s="75">
        <v>0</v>
      </c>
      <c r="E9" s="75">
        <f t="shared" si="0"/>
        <v>0</v>
      </c>
      <c r="F9" s="75">
        <f t="shared" si="1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 thickBot="1">
      <c r="A10" s="74" t="s">
        <v>32</v>
      </c>
      <c r="B10" s="75">
        <f>VLOOKUP(A10,'Overview Budget'!A:N,4,FALSE)</f>
        <v>0</v>
      </c>
      <c r="C10" s="75">
        <v>0</v>
      </c>
      <c r="D10" s="75">
        <v>0</v>
      </c>
      <c r="E10" s="75">
        <f t="shared" si="0"/>
        <v>0</v>
      </c>
      <c r="F10" s="75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 thickTop="1">
      <c r="A11" s="87" t="str">
        <f>"Total "&amp;A3</f>
        <v>Total FIXED EXPENSES</v>
      </c>
      <c r="B11" s="88">
        <f>SUM(B4:B10)</f>
        <v>0</v>
      </c>
      <c r="C11" s="88">
        <f t="shared" ref="C11:F11" si="2">SUM(C4:C10)</f>
        <v>0</v>
      </c>
      <c r="D11" s="88">
        <f t="shared" si="2"/>
        <v>0</v>
      </c>
      <c r="E11" s="88">
        <f t="shared" si="2"/>
        <v>0</v>
      </c>
      <c r="F11" s="89">
        <f t="shared" si="2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4.25">
      <c r="A12" s="73"/>
      <c r="B12" s="24"/>
      <c r="C12" s="24"/>
      <c r="D12" s="24"/>
      <c r="E12" s="24"/>
      <c r="F12" s="2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4.25">
      <c r="A13" s="121" t="s">
        <v>33</v>
      </c>
      <c r="B13" s="106"/>
      <c r="C13" s="106"/>
      <c r="D13" s="106"/>
      <c r="E13" s="106"/>
      <c r="F13" s="10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4.25">
      <c r="A14" s="74" t="s">
        <v>34</v>
      </c>
      <c r="B14" s="75">
        <f>VLOOKUP(A14,'Overview Budget'!A:N,4,FALSE)</f>
        <v>0</v>
      </c>
      <c r="C14" s="75">
        <v>0</v>
      </c>
      <c r="D14" s="75">
        <v>0</v>
      </c>
      <c r="E14" s="75">
        <f t="shared" ref="E14:E18" si="3">SUM(C14:D14)</f>
        <v>0</v>
      </c>
      <c r="F14" s="75">
        <f t="shared" ref="F14:F21" si="4">B14-E14</f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4.25">
      <c r="A15" s="74" t="s">
        <v>35</v>
      </c>
      <c r="B15" s="75">
        <f>VLOOKUP(A15,'Overview Budget'!A:N,4,FALSE)</f>
        <v>0</v>
      </c>
      <c r="C15" s="75">
        <v>0</v>
      </c>
      <c r="D15" s="75">
        <v>0</v>
      </c>
      <c r="E15" s="75">
        <f t="shared" si="3"/>
        <v>0</v>
      </c>
      <c r="F15" s="75">
        <f t="shared" si="4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4.25">
      <c r="A16" s="74" t="s">
        <v>36</v>
      </c>
      <c r="B16" s="75">
        <f>VLOOKUP(A16,'Overview Budget'!A:N,4,FALSE)</f>
        <v>0</v>
      </c>
      <c r="C16" s="75">
        <v>0</v>
      </c>
      <c r="D16" s="75">
        <v>0</v>
      </c>
      <c r="E16" s="75">
        <f t="shared" si="3"/>
        <v>0</v>
      </c>
      <c r="F16" s="75">
        <f t="shared" si="4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4.25">
      <c r="A17" s="74" t="s">
        <v>37</v>
      </c>
      <c r="B17" s="75">
        <f>VLOOKUP(A17,'Overview Budget'!A:N,4,FALSE)</f>
        <v>0</v>
      </c>
      <c r="C17" s="75">
        <v>0</v>
      </c>
      <c r="D17" s="75">
        <v>0</v>
      </c>
      <c r="E17" s="75">
        <f t="shared" si="3"/>
        <v>0</v>
      </c>
      <c r="F17" s="75">
        <f t="shared" si="4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4.25">
      <c r="A18" s="74" t="s">
        <v>38</v>
      </c>
      <c r="B18" s="75">
        <f>VLOOKUP(A18,'Overview Budget'!A:N,4,FALSE)</f>
        <v>0</v>
      </c>
      <c r="C18" s="75">
        <v>0</v>
      </c>
      <c r="D18" s="75">
        <v>0</v>
      </c>
      <c r="E18" s="75">
        <f t="shared" si="3"/>
        <v>0</v>
      </c>
      <c r="F18" s="75">
        <f t="shared" si="4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4.25">
      <c r="A19" s="74" t="s">
        <v>39</v>
      </c>
      <c r="B19" s="75">
        <f>VLOOKUP(A19,'Overview Budget'!A:N,4,FALSE)</f>
        <v>0</v>
      </c>
      <c r="C19" s="75">
        <v>0</v>
      </c>
      <c r="D19" s="75">
        <v>0</v>
      </c>
      <c r="E19" s="75">
        <v>0</v>
      </c>
      <c r="F19" s="75">
        <f t="shared" si="4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4.25">
      <c r="A20" s="74" t="s">
        <v>40</v>
      </c>
      <c r="B20" s="75">
        <f>VLOOKUP(A20,'Overview Budget'!A:N,4,FALSE)</f>
        <v>0</v>
      </c>
      <c r="C20" s="75">
        <v>0</v>
      </c>
      <c r="D20" s="75">
        <v>0</v>
      </c>
      <c r="E20" s="75">
        <v>0</v>
      </c>
      <c r="F20" s="75">
        <f t="shared" si="4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 thickBot="1">
      <c r="A21" s="74" t="s">
        <v>41</v>
      </c>
      <c r="B21" s="75">
        <f>VLOOKUP(A21,'Overview Budget'!A:N,4,FALSE)</f>
        <v>0</v>
      </c>
      <c r="C21" s="75">
        <v>0</v>
      </c>
      <c r="D21" s="75">
        <v>0</v>
      </c>
      <c r="E21" s="75">
        <v>0</v>
      </c>
      <c r="F21" s="75">
        <f t="shared" si="4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 thickTop="1">
      <c r="A22" s="87" t="str">
        <f>"Total "&amp;A13</f>
        <v>Total TEMPORARY EXPENSES</v>
      </c>
      <c r="B22" s="88">
        <f>SUM(B14:B21)</f>
        <v>0</v>
      </c>
      <c r="C22" s="88">
        <f t="shared" ref="C22:F22" si="5">SUM(C14:C21)</f>
        <v>0</v>
      </c>
      <c r="D22" s="88">
        <f t="shared" si="5"/>
        <v>0</v>
      </c>
      <c r="E22" s="88">
        <f t="shared" si="5"/>
        <v>0</v>
      </c>
      <c r="F22" s="89">
        <f t="shared" si="5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4.25">
      <c r="A24" s="121" t="s">
        <v>42</v>
      </c>
      <c r="B24" s="106"/>
      <c r="C24" s="106"/>
      <c r="D24" s="106"/>
      <c r="E24" s="106"/>
      <c r="F24" s="10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4.25">
      <c r="A25" s="74" t="s">
        <v>43</v>
      </c>
      <c r="B25" s="75">
        <f>VLOOKUP(A25,'Overview Budget'!A:N,4,FALSE)</f>
        <v>0</v>
      </c>
      <c r="C25" s="75">
        <v>0</v>
      </c>
      <c r="D25" s="75">
        <v>0</v>
      </c>
      <c r="E25" s="75">
        <f t="shared" ref="E25:E33" si="6">SUM(C25:D25)</f>
        <v>0</v>
      </c>
      <c r="F25" s="75">
        <f t="shared" ref="F25:F33" si="7">B25-E25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4.25">
      <c r="A26" s="74" t="s">
        <v>44</v>
      </c>
      <c r="B26" s="75">
        <f>VLOOKUP(A26,'Overview Budget'!A:N,4,FALSE)</f>
        <v>0</v>
      </c>
      <c r="C26" s="75">
        <v>0</v>
      </c>
      <c r="D26" s="75">
        <v>0</v>
      </c>
      <c r="E26" s="75">
        <f t="shared" si="6"/>
        <v>0</v>
      </c>
      <c r="F26" s="75">
        <f t="shared" si="7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25">
      <c r="A27" s="74" t="s">
        <v>45</v>
      </c>
      <c r="B27" s="75">
        <f>VLOOKUP(A27,'Overview Budget'!A:N,4,FALSE)</f>
        <v>0</v>
      </c>
      <c r="C27" s="75">
        <v>0</v>
      </c>
      <c r="D27" s="75">
        <v>0</v>
      </c>
      <c r="E27" s="75">
        <f t="shared" si="6"/>
        <v>0</v>
      </c>
      <c r="F27" s="75">
        <f t="shared" si="7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4.25">
      <c r="A28" s="74" t="s">
        <v>46</v>
      </c>
      <c r="B28" s="75">
        <f>VLOOKUP(A28,'Overview Budget'!A:N,4,FALSE)</f>
        <v>0</v>
      </c>
      <c r="C28" s="75">
        <v>0</v>
      </c>
      <c r="D28" s="75">
        <v>0</v>
      </c>
      <c r="E28" s="75">
        <f t="shared" si="6"/>
        <v>0</v>
      </c>
      <c r="F28" s="75">
        <f t="shared" si="7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4.25">
      <c r="A29" s="74" t="s">
        <v>47</v>
      </c>
      <c r="B29" s="75">
        <f>VLOOKUP(A29,'Overview Budget'!A:N,4,FALSE)</f>
        <v>0</v>
      </c>
      <c r="C29" s="75">
        <v>0</v>
      </c>
      <c r="D29" s="75">
        <v>0</v>
      </c>
      <c r="E29" s="75">
        <f t="shared" si="6"/>
        <v>0</v>
      </c>
      <c r="F29" s="75">
        <f t="shared" si="7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4.25">
      <c r="A30" s="74" t="s">
        <v>48</v>
      </c>
      <c r="B30" s="75">
        <f>VLOOKUP(A30,'Overview Budget'!A:N,4,FALSE)</f>
        <v>0</v>
      </c>
      <c r="C30" s="75">
        <v>0</v>
      </c>
      <c r="D30" s="75">
        <v>0</v>
      </c>
      <c r="E30" s="75">
        <f t="shared" si="6"/>
        <v>0</v>
      </c>
      <c r="F30" s="75">
        <f t="shared" si="7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4.25">
      <c r="A31" s="74" t="s">
        <v>40</v>
      </c>
      <c r="B31" s="75">
        <f>VLOOKUP(A31,'Overview Budget'!A:N,4,FALSE)</f>
        <v>0</v>
      </c>
      <c r="C31" s="75">
        <v>0</v>
      </c>
      <c r="D31" s="75">
        <v>0</v>
      </c>
      <c r="E31" s="75">
        <f t="shared" si="6"/>
        <v>0</v>
      </c>
      <c r="F31" s="75">
        <f t="shared" si="7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4.25">
      <c r="A32" s="74" t="s">
        <v>49</v>
      </c>
      <c r="B32" s="75">
        <f>VLOOKUP(A32,'Overview Budget'!A:N,4,FALSE)</f>
        <v>0</v>
      </c>
      <c r="C32" s="75">
        <v>0</v>
      </c>
      <c r="D32" s="75">
        <v>0</v>
      </c>
      <c r="E32" s="75">
        <f t="shared" si="6"/>
        <v>0</v>
      </c>
      <c r="F32" s="75">
        <f t="shared" si="7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 thickBot="1">
      <c r="A33" s="74" t="s">
        <v>50</v>
      </c>
      <c r="B33" s="75">
        <f>VLOOKUP(A33,'Overview Budget'!A:N,4,FALSE)</f>
        <v>0</v>
      </c>
      <c r="C33" s="75">
        <v>0</v>
      </c>
      <c r="D33" s="75">
        <v>0</v>
      </c>
      <c r="E33" s="75">
        <f t="shared" si="6"/>
        <v>0</v>
      </c>
      <c r="F33" s="75">
        <f t="shared" si="7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" thickTop="1">
      <c r="A34" s="87" t="str">
        <f>"Total "&amp;A24</f>
        <v>Total DAILY LIVING</v>
      </c>
      <c r="B34" s="88">
        <f t="shared" ref="B34:F34" si="8">SUM(B25:B33)</f>
        <v>0</v>
      </c>
      <c r="C34" s="88">
        <f t="shared" si="8"/>
        <v>0</v>
      </c>
      <c r="D34" s="88">
        <f t="shared" si="8"/>
        <v>0</v>
      </c>
      <c r="E34" s="88">
        <f t="shared" si="8"/>
        <v>0</v>
      </c>
      <c r="F34" s="89">
        <f t="shared" si="8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4.25">
      <c r="A35" s="73"/>
      <c r="B35" s="24"/>
      <c r="C35" s="24"/>
      <c r="D35" s="24"/>
      <c r="E35" s="24"/>
      <c r="F35" s="2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4.25">
      <c r="A36" s="121" t="s">
        <v>51</v>
      </c>
      <c r="B36" s="106"/>
      <c r="C36" s="106"/>
      <c r="D36" s="106"/>
      <c r="E36" s="106"/>
      <c r="F36" s="10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4.25">
      <c r="A37" s="74" t="s">
        <v>52</v>
      </c>
      <c r="B37" s="75">
        <f>VLOOKUP(A37,'Overview Budget'!A:N,4,FALSE)</f>
        <v>0</v>
      </c>
      <c r="C37" s="75">
        <v>0</v>
      </c>
      <c r="D37" s="75">
        <v>0</v>
      </c>
      <c r="E37" s="75">
        <f t="shared" ref="E37:E45" si="9">SUM(C37:D37)</f>
        <v>0</v>
      </c>
      <c r="F37" s="75">
        <f t="shared" ref="F37:F45" si="10">B37-E37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4.25">
      <c r="A38" s="74" t="s">
        <v>53</v>
      </c>
      <c r="B38" s="75">
        <f>VLOOKUP(A38,'Overview Budget'!A:N,4,FALSE)</f>
        <v>0</v>
      </c>
      <c r="C38" s="75">
        <v>0</v>
      </c>
      <c r="D38" s="75">
        <v>0</v>
      </c>
      <c r="E38" s="75">
        <f t="shared" si="9"/>
        <v>0</v>
      </c>
      <c r="F38" s="75">
        <f t="shared" si="1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4.25">
      <c r="A39" s="74" t="s">
        <v>57</v>
      </c>
      <c r="B39" s="75">
        <f>VLOOKUP(A39,'Overview Budget'!A:N,4,FALSE)</f>
        <v>0</v>
      </c>
      <c r="C39" s="75">
        <v>0</v>
      </c>
      <c r="D39" s="75">
        <v>0</v>
      </c>
      <c r="E39" s="75">
        <f t="shared" si="9"/>
        <v>0</v>
      </c>
      <c r="F39" s="75">
        <f t="shared" si="1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4.25">
      <c r="A40" s="74" t="s">
        <v>58</v>
      </c>
      <c r="B40" s="75">
        <f>VLOOKUP(A40,'Overview Budget'!A:N,4,FALSE)</f>
        <v>0</v>
      </c>
      <c r="C40" s="75">
        <v>0</v>
      </c>
      <c r="D40" s="75">
        <v>0</v>
      </c>
      <c r="E40" s="75">
        <f t="shared" si="9"/>
        <v>0</v>
      </c>
      <c r="F40" s="75">
        <f t="shared" si="1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4.25">
      <c r="A41" s="74" t="s">
        <v>59</v>
      </c>
      <c r="B41" s="75">
        <f>VLOOKUP(A41,'Overview Budget'!A:N,4,FALSE)</f>
        <v>0</v>
      </c>
      <c r="C41" s="75">
        <v>0</v>
      </c>
      <c r="D41" s="75">
        <v>0</v>
      </c>
      <c r="E41" s="75">
        <f t="shared" si="9"/>
        <v>0</v>
      </c>
      <c r="F41" s="75">
        <f t="shared" si="1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4.25">
      <c r="A42" s="74" t="s">
        <v>54</v>
      </c>
      <c r="B42" s="75">
        <f>VLOOKUP(A42,'Overview Budget'!A:N,4,FALSE)</f>
        <v>0</v>
      </c>
      <c r="C42" s="75">
        <v>0</v>
      </c>
      <c r="D42" s="75">
        <v>0</v>
      </c>
      <c r="E42" s="75">
        <f t="shared" si="9"/>
        <v>0</v>
      </c>
      <c r="F42" s="75">
        <f t="shared" si="1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4.25">
      <c r="A43" s="74" t="s">
        <v>55</v>
      </c>
      <c r="B43" s="75">
        <f>VLOOKUP(A43,'Overview Budget'!A:N,4,FALSE)</f>
        <v>0</v>
      </c>
      <c r="C43" s="75">
        <v>0</v>
      </c>
      <c r="D43" s="75">
        <v>0</v>
      </c>
      <c r="E43" s="75">
        <f t="shared" si="9"/>
        <v>0</v>
      </c>
      <c r="F43" s="75">
        <f t="shared" si="1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4.25">
      <c r="A44" s="74" t="s">
        <v>56</v>
      </c>
      <c r="B44" s="75">
        <f>VLOOKUP(A44,'Overview Budget'!A:N,4,FALSE)</f>
        <v>0</v>
      </c>
      <c r="C44" s="75">
        <v>0</v>
      </c>
      <c r="D44" s="75">
        <v>0</v>
      </c>
      <c r="E44" s="75">
        <f t="shared" si="9"/>
        <v>0</v>
      </c>
      <c r="F44" s="75">
        <f t="shared" si="1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 thickBot="1">
      <c r="A45" s="74" t="s">
        <v>24</v>
      </c>
      <c r="B45" s="75">
        <f>VLOOKUP(A45,'Overview Budget'!A:N,4,FALSE)</f>
        <v>0</v>
      </c>
      <c r="C45" s="75">
        <v>0</v>
      </c>
      <c r="D45" s="75">
        <v>0</v>
      </c>
      <c r="E45" s="75">
        <f t="shared" si="9"/>
        <v>0</v>
      </c>
      <c r="F45" s="75">
        <f t="shared" si="1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thickTop="1">
      <c r="A46" s="87" t="str">
        <f>"Total "&amp;A36</f>
        <v>Total CHILDREN</v>
      </c>
      <c r="B46" s="88">
        <f>SUM(B37:B45)</f>
        <v>0</v>
      </c>
      <c r="C46" s="88"/>
      <c r="D46" s="88"/>
      <c r="E46" s="88"/>
      <c r="F46" s="8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4.25">
      <c r="A47" s="73"/>
      <c r="B47" s="24"/>
      <c r="C47" s="24"/>
      <c r="D47" s="24"/>
      <c r="E47" s="24"/>
      <c r="F47" s="2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4.25">
      <c r="A48" s="121" t="s">
        <v>60</v>
      </c>
      <c r="B48" s="106"/>
      <c r="C48" s="106"/>
      <c r="D48" s="106"/>
      <c r="E48" s="106"/>
      <c r="F48" s="10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4.25">
      <c r="A49" s="74" t="s">
        <v>61</v>
      </c>
      <c r="B49" s="75">
        <f>VLOOKUP(A49,'Overview Budget'!A:N,4,FALSE)</f>
        <v>0</v>
      </c>
      <c r="C49" s="75">
        <v>0</v>
      </c>
      <c r="D49" s="75">
        <v>0</v>
      </c>
      <c r="E49" s="75">
        <f t="shared" ref="E49:E52" si="11">SUM(C49:D49)</f>
        <v>0</v>
      </c>
      <c r="F49" s="75">
        <f t="shared" ref="F49:F52" si="12">B49-E49</f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4.25">
      <c r="A50" s="74" t="s">
        <v>62</v>
      </c>
      <c r="B50" s="75">
        <f>VLOOKUP(A50,'Overview Budget'!A:N,4,FALSE)</f>
        <v>0</v>
      </c>
      <c r="C50" s="75">
        <v>0</v>
      </c>
      <c r="D50" s="75">
        <v>0</v>
      </c>
      <c r="E50" s="75">
        <f t="shared" si="11"/>
        <v>0</v>
      </c>
      <c r="F50" s="75">
        <f t="shared" si="12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4.25">
      <c r="A51" s="74" t="s">
        <v>63</v>
      </c>
      <c r="B51" s="75">
        <f>VLOOKUP(A51,'Overview Budget'!A:N,4,FALSE)</f>
        <v>0</v>
      </c>
      <c r="C51" s="75">
        <v>0</v>
      </c>
      <c r="D51" s="75">
        <v>0</v>
      </c>
      <c r="E51" s="75">
        <f t="shared" si="11"/>
        <v>0</v>
      </c>
      <c r="F51" s="75">
        <f t="shared" si="12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thickBot="1">
      <c r="A52" s="74" t="s">
        <v>64</v>
      </c>
      <c r="B52" s="75">
        <f>VLOOKUP(A52,'Overview Budget'!A:N,4,FALSE)</f>
        <v>0</v>
      </c>
      <c r="C52" s="75">
        <v>0</v>
      </c>
      <c r="D52" s="75">
        <v>0</v>
      </c>
      <c r="E52" s="75">
        <f t="shared" si="11"/>
        <v>0</v>
      </c>
      <c r="F52" s="75">
        <f t="shared" si="12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 thickTop="1">
      <c r="A53" s="87" t="str">
        <f>"Total "&amp;A48</f>
        <v>Total TRANSPORTATION</v>
      </c>
      <c r="B53" s="88">
        <f>SUM(B49:B52)</f>
        <v>0</v>
      </c>
      <c r="C53" s="88"/>
      <c r="D53" s="88"/>
      <c r="E53" s="88">
        <f>SUM(E49:E52)</f>
        <v>0</v>
      </c>
      <c r="F53" s="8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4.25">
      <c r="A54" s="73"/>
      <c r="B54" s="24"/>
      <c r="C54" s="24"/>
      <c r="D54" s="24"/>
      <c r="E54" s="24"/>
      <c r="F54" s="2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4.25">
      <c r="A55" s="121" t="s">
        <v>65</v>
      </c>
      <c r="B55" s="106"/>
      <c r="C55" s="106"/>
      <c r="D55" s="106"/>
      <c r="E55" s="106"/>
      <c r="F55" s="10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4.25">
      <c r="A56" s="74" t="s">
        <v>66</v>
      </c>
      <c r="B56" s="75">
        <f>VLOOKUP(A56,'Overview Budget'!A:N,4,FALSE)</f>
        <v>0</v>
      </c>
      <c r="C56" s="75">
        <v>0</v>
      </c>
      <c r="D56" s="75">
        <v>0</v>
      </c>
      <c r="E56" s="75">
        <f t="shared" ref="E56:E58" si="13">SUM(C56:D56)</f>
        <v>0</v>
      </c>
      <c r="F56" s="75">
        <f t="shared" ref="F56:F58" si="14">B56-E56</f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4.25">
      <c r="A57" s="74" t="s">
        <v>67</v>
      </c>
      <c r="B57" s="75">
        <f>VLOOKUP(A57,'Overview Budget'!A:N,4,FALSE)</f>
        <v>0</v>
      </c>
      <c r="C57" s="75">
        <v>0</v>
      </c>
      <c r="D57" s="75">
        <v>0</v>
      </c>
      <c r="E57" s="75">
        <f t="shared" si="13"/>
        <v>0</v>
      </c>
      <c r="F57" s="75">
        <f t="shared" si="14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4.25">
      <c r="A58" s="74" t="s">
        <v>68</v>
      </c>
      <c r="B58" s="75">
        <f>VLOOKUP(A58,'Overview Budget'!A:N,4,FALSE)</f>
        <v>0</v>
      </c>
      <c r="C58" s="75">
        <v>0</v>
      </c>
      <c r="D58" s="75">
        <v>0</v>
      </c>
      <c r="E58" s="75">
        <f t="shared" si="13"/>
        <v>0</v>
      </c>
      <c r="F58" s="75">
        <f t="shared" si="14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4.25">
      <c r="A59" s="84" t="str">
        <f>"Total "&amp;A55</f>
        <v>Total HEALTH</v>
      </c>
      <c r="B59" s="85">
        <f>SUM(B56:B58)</f>
        <v>0</v>
      </c>
      <c r="C59" s="86"/>
      <c r="D59" s="86"/>
      <c r="E59" s="85">
        <f>SUM(E56:E58)</f>
        <v>0</v>
      </c>
      <c r="F59" s="8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4.25">
      <c r="A60" s="73"/>
      <c r="B60" s="24"/>
      <c r="C60" s="24"/>
      <c r="D60" s="24"/>
      <c r="E60" s="24"/>
      <c r="F60" s="2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4.25">
      <c r="A61" s="121" t="s">
        <v>69</v>
      </c>
      <c r="B61" s="106"/>
      <c r="C61" s="106"/>
      <c r="D61" s="106"/>
      <c r="E61" s="106"/>
      <c r="F61" s="10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4.25">
      <c r="A62" s="74" t="s">
        <v>70</v>
      </c>
      <c r="B62" s="75">
        <f>VLOOKUP(A62,'Overview Budget'!A:M,4,FALSE)</f>
        <v>0</v>
      </c>
      <c r="C62" s="75">
        <v>0</v>
      </c>
      <c r="D62" s="75">
        <v>0</v>
      </c>
      <c r="E62" s="75">
        <f t="shared" ref="E62:E67" si="15">SUM(C62:D62)</f>
        <v>0</v>
      </c>
      <c r="F62" s="75">
        <f t="shared" ref="F62:F67" si="16">B62-E62</f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4.25">
      <c r="A63" s="74" t="s">
        <v>71</v>
      </c>
      <c r="B63" s="75">
        <f>VLOOKUP(A63,'Overview Budget'!A:M,4,FALSE)</f>
        <v>0</v>
      </c>
      <c r="C63" s="75">
        <v>0</v>
      </c>
      <c r="D63" s="75">
        <v>0</v>
      </c>
      <c r="E63" s="75">
        <f t="shared" si="15"/>
        <v>0</v>
      </c>
      <c r="F63" s="75">
        <f t="shared" si="16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4.25">
      <c r="A64" s="74" t="s">
        <v>72</v>
      </c>
      <c r="B64" s="75">
        <f>VLOOKUP(A64,'Overview Budget'!A:M,4,FALSE)</f>
        <v>0</v>
      </c>
      <c r="C64" s="75">
        <v>0</v>
      </c>
      <c r="D64" s="75">
        <v>0</v>
      </c>
      <c r="E64" s="75">
        <f t="shared" si="15"/>
        <v>0</v>
      </c>
      <c r="F64" s="75">
        <f t="shared" si="16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4.25">
      <c r="A65" s="74" t="s">
        <v>73</v>
      </c>
      <c r="B65" s="75">
        <f>VLOOKUP(A65,'Overview Budget'!A:M,4,FALSE)</f>
        <v>0</v>
      </c>
      <c r="C65" s="75">
        <v>0</v>
      </c>
      <c r="D65" s="75">
        <v>0</v>
      </c>
      <c r="E65" s="75">
        <f t="shared" si="15"/>
        <v>0</v>
      </c>
      <c r="F65" s="75">
        <f t="shared" si="16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4.25">
      <c r="A66" s="74" t="s">
        <v>74</v>
      </c>
      <c r="B66" s="75">
        <f>VLOOKUP(A66,'Overview Budget'!A:M,4,FALSE)</f>
        <v>0</v>
      </c>
      <c r="C66" s="75">
        <v>0</v>
      </c>
      <c r="D66" s="75">
        <v>0</v>
      </c>
      <c r="E66" s="75">
        <f t="shared" si="15"/>
        <v>0</v>
      </c>
      <c r="F66" s="75">
        <f t="shared" si="16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 thickBot="1">
      <c r="A67" s="74" t="s">
        <v>75</v>
      </c>
      <c r="B67" s="75">
        <f>VLOOKUP(A67,'Overview Budget'!A:M,4,FALSE)</f>
        <v>0</v>
      </c>
      <c r="C67" s="75">
        <v>0</v>
      </c>
      <c r="D67" s="75">
        <v>0</v>
      </c>
      <c r="E67" s="75">
        <f t="shared" si="15"/>
        <v>0</v>
      </c>
      <c r="F67" s="75">
        <f t="shared" si="16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 thickTop="1">
      <c r="A68" s="87" t="str">
        <f>"Total "&amp;A61</f>
        <v>Total INSURANCE</v>
      </c>
      <c r="B68" s="88">
        <f>SUM(B62:B67)</f>
        <v>0</v>
      </c>
      <c r="C68" s="88"/>
      <c r="D68" s="88"/>
      <c r="E68" s="88"/>
      <c r="F68" s="8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4.25">
      <c r="A69" s="73"/>
      <c r="B69" s="24"/>
      <c r="C69" s="24"/>
      <c r="D69" s="24"/>
      <c r="E69" s="24"/>
      <c r="F69" s="2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4.25">
      <c r="A70" s="121" t="s">
        <v>76</v>
      </c>
      <c r="B70" s="106"/>
      <c r="C70" s="106"/>
      <c r="D70" s="106"/>
      <c r="E70" s="106"/>
      <c r="F70" s="10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4.25">
      <c r="A71" s="74" t="s">
        <v>77</v>
      </c>
      <c r="B71" s="75">
        <f>VLOOKUP(A71,'Overview Budget'!A:M,4,FALSE)</f>
        <v>0</v>
      </c>
      <c r="C71" s="75">
        <v>0</v>
      </c>
      <c r="D71" s="75">
        <v>0</v>
      </c>
      <c r="E71" s="75">
        <f t="shared" ref="E71:E75" si="17">SUM(C71:D71)</f>
        <v>0</v>
      </c>
      <c r="F71" s="75">
        <f t="shared" ref="F71:F75" si="18">B71-E71</f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4.25">
      <c r="A72" s="74" t="s">
        <v>78</v>
      </c>
      <c r="B72" s="75">
        <f>VLOOKUP(A72,'Overview Budget'!A:M,4,FALSE)</f>
        <v>0</v>
      </c>
      <c r="C72" s="75">
        <v>0</v>
      </c>
      <c r="D72" s="75">
        <v>0</v>
      </c>
      <c r="E72" s="75">
        <f t="shared" si="17"/>
        <v>0</v>
      </c>
      <c r="F72" s="75">
        <f t="shared" si="18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4.25">
      <c r="A73" s="74" t="s">
        <v>79</v>
      </c>
      <c r="B73" s="75">
        <f>VLOOKUP(A73,'Overview Budget'!A:M,4,FALSE)</f>
        <v>0</v>
      </c>
      <c r="C73" s="75">
        <v>0</v>
      </c>
      <c r="D73" s="75">
        <v>0</v>
      </c>
      <c r="E73" s="75">
        <f t="shared" si="17"/>
        <v>0</v>
      </c>
      <c r="F73" s="75">
        <f t="shared" si="18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4.25">
      <c r="A74" s="74" t="s">
        <v>80</v>
      </c>
      <c r="B74" s="75">
        <f>VLOOKUP(A74,'Overview Budget'!A:M,4,FALSE)</f>
        <v>0</v>
      </c>
      <c r="C74" s="75">
        <v>0</v>
      </c>
      <c r="D74" s="75">
        <v>0</v>
      </c>
      <c r="E74" s="75">
        <f t="shared" si="17"/>
        <v>0</v>
      </c>
      <c r="F74" s="75">
        <f t="shared" si="18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 thickBot="1">
      <c r="A75" s="74" t="s">
        <v>81</v>
      </c>
      <c r="B75" s="75">
        <f>VLOOKUP(A75,'Overview Budget'!A:M,4,FALSE)</f>
        <v>0</v>
      </c>
      <c r="C75" s="75">
        <v>0</v>
      </c>
      <c r="D75" s="75">
        <v>0</v>
      </c>
      <c r="E75" s="75">
        <f t="shared" si="17"/>
        <v>0</v>
      </c>
      <c r="F75" s="75">
        <f t="shared" si="18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 thickTop="1">
      <c r="A76" s="87" t="str">
        <f>"Total "&amp;A70</f>
        <v>Total EDUCATION</v>
      </c>
      <c r="B76" s="88">
        <f>SUM(B71:B75)</f>
        <v>0</v>
      </c>
      <c r="C76" s="88"/>
      <c r="D76" s="88"/>
      <c r="E76" s="88"/>
      <c r="F76" s="8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4.25">
      <c r="A77" s="73"/>
      <c r="B77" s="24"/>
      <c r="C77" s="24"/>
      <c r="D77" s="24"/>
      <c r="E77" s="24"/>
      <c r="F77" s="2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4.25">
      <c r="A78" s="121" t="s">
        <v>82</v>
      </c>
      <c r="B78" s="106"/>
      <c r="C78" s="106"/>
      <c r="D78" s="106"/>
      <c r="E78" s="106"/>
      <c r="F78" s="10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4.25">
      <c r="A79" s="74" t="s">
        <v>84</v>
      </c>
      <c r="B79" s="75">
        <f>VLOOKUP(A79,'Overview Budget'!A:N,4,FALSE)</f>
        <v>0</v>
      </c>
      <c r="C79" s="75">
        <v>0</v>
      </c>
      <c r="D79" s="75">
        <v>0</v>
      </c>
      <c r="E79" s="75">
        <f t="shared" ref="E79:E82" si="19">SUM(C79:D79)</f>
        <v>0</v>
      </c>
      <c r="F79" s="75">
        <f t="shared" ref="F79:F82" si="20">B79-E79</f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4.25">
      <c r="A80" s="74" t="s">
        <v>85</v>
      </c>
      <c r="B80" s="75">
        <f>VLOOKUP(A80,'Overview Budget'!A:N,4,FALSE)</f>
        <v>0</v>
      </c>
      <c r="C80" s="75">
        <v>0</v>
      </c>
      <c r="D80" s="75">
        <v>0</v>
      </c>
      <c r="E80" s="75">
        <f t="shared" si="19"/>
        <v>0</v>
      </c>
      <c r="F80" s="75">
        <f t="shared" si="2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4.25">
      <c r="A81" s="74" t="s">
        <v>86</v>
      </c>
      <c r="B81" s="75">
        <f>VLOOKUP(A81,'Overview Budget'!A:N,4,FALSE)</f>
        <v>0</v>
      </c>
      <c r="C81" s="75">
        <v>0</v>
      </c>
      <c r="D81" s="75">
        <v>0</v>
      </c>
      <c r="E81" s="75">
        <f t="shared" si="19"/>
        <v>0</v>
      </c>
      <c r="F81" s="75">
        <f t="shared" si="2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" thickBot="1">
      <c r="A82" s="74" t="s">
        <v>87</v>
      </c>
      <c r="B82" s="75">
        <f>VLOOKUP(A82,'Overview Budget'!A:N,4,FALSE)</f>
        <v>0</v>
      </c>
      <c r="C82" s="75">
        <v>0</v>
      </c>
      <c r="D82" s="75">
        <v>0</v>
      </c>
      <c r="E82" s="75">
        <f t="shared" si="19"/>
        <v>0</v>
      </c>
      <c r="F82" s="75">
        <f t="shared" si="2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" thickTop="1">
      <c r="A83" s="87" t="str">
        <f>"Total "&amp;A78</f>
        <v>Total CHARITY/GIFTS</v>
      </c>
      <c r="B83" s="88">
        <f>SUM(B79:B82)</f>
        <v>0</v>
      </c>
      <c r="C83" s="88"/>
      <c r="D83" s="88"/>
      <c r="E83" s="88">
        <f>SUM(E79:E82)</f>
        <v>0</v>
      </c>
      <c r="F83" s="8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4.25">
      <c r="A84" s="73"/>
      <c r="B84" s="24"/>
      <c r="C84" s="24"/>
      <c r="D84" s="24"/>
      <c r="E84" s="24"/>
      <c r="F84" s="2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4.25">
      <c r="A85" s="121" t="s">
        <v>88</v>
      </c>
      <c r="B85" s="106"/>
      <c r="C85" s="106"/>
      <c r="D85" s="106"/>
      <c r="E85" s="106"/>
      <c r="F85" s="10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4.25">
      <c r="A86" s="74" t="s">
        <v>90</v>
      </c>
      <c r="B86" s="75">
        <f>VLOOKUP(A86,'Overview Budget'!A:N,4,FALSE)</f>
        <v>0</v>
      </c>
      <c r="C86" s="75">
        <v>0</v>
      </c>
      <c r="D86" s="75">
        <v>0</v>
      </c>
      <c r="E86" s="75">
        <f t="shared" ref="E86:E96" si="21">SUM(C86:D86)</f>
        <v>0</v>
      </c>
      <c r="F86" s="75">
        <f t="shared" ref="F86:F96" si="22">B86-E86</f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4.25">
      <c r="A87" s="74" t="s">
        <v>91</v>
      </c>
      <c r="B87" s="75">
        <f>VLOOKUP(A87,'Overview Budget'!A:N,4,FALSE)</f>
        <v>0</v>
      </c>
      <c r="C87" s="75">
        <v>0</v>
      </c>
      <c r="D87" s="75">
        <v>0</v>
      </c>
      <c r="E87" s="75">
        <f t="shared" si="21"/>
        <v>0</v>
      </c>
      <c r="F87" s="75">
        <f t="shared" si="22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4.25">
      <c r="A88" s="74" t="s">
        <v>92</v>
      </c>
      <c r="B88" s="75">
        <f>VLOOKUP(A88,'Overview Budget'!A:N,4,FALSE)</f>
        <v>0</v>
      </c>
      <c r="C88" s="75">
        <v>0</v>
      </c>
      <c r="D88" s="75">
        <v>0</v>
      </c>
      <c r="E88" s="75">
        <f t="shared" si="21"/>
        <v>0</v>
      </c>
      <c r="F88" s="75">
        <f t="shared" si="22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4.25">
      <c r="A89" s="74" t="s">
        <v>93</v>
      </c>
      <c r="B89" s="75">
        <f>VLOOKUP(A89,'Overview Budget'!A:N,4,FALSE)</f>
        <v>0</v>
      </c>
      <c r="C89" s="75">
        <v>0</v>
      </c>
      <c r="D89" s="75">
        <v>0</v>
      </c>
      <c r="E89" s="75">
        <f t="shared" si="21"/>
        <v>0</v>
      </c>
      <c r="F89" s="75">
        <f t="shared" si="22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4.25">
      <c r="A90" s="74" t="s">
        <v>94</v>
      </c>
      <c r="B90" s="75">
        <f>VLOOKUP(A90,'Overview Budget'!A:N,4,FALSE)</f>
        <v>0</v>
      </c>
      <c r="C90" s="75">
        <v>0</v>
      </c>
      <c r="D90" s="75">
        <v>0</v>
      </c>
      <c r="E90" s="75">
        <f t="shared" si="21"/>
        <v>0</v>
      </c>
      <c r="F90" s="75">
        <f t="shared" si="22"/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4.25">
      <c r="A91" s="74" t="s">
        <v>95</v>
      </c>
      <c r="B91" s="75">
        <f>VLOOKUP(A91,'Overview Budget'!A:N,4,FALSE)</f>
        <v>0</v>
      </c>
      <c r="C91" s="75">
        <v>0</v>
      </c>
      <c r="D91" s="75">
        <v>0</v>
      </c>
      <c r="E91" s="75">
        <f t="shared" si="21"/>
        <v>0</v>
      </c>
      <c r="F91" s="75">
        <f t="shared" si="22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4.25">
      <c r="A92" s="74" t="s">
        <v>96</v>
      </c>
      <c r="B92" s="75">
        <f>VLOOKUP(A92,'Overview Budget'!A:N,4,FALSE)</f>
        <v>0</v>
      </c>
      <c r="C92" s="75">
        <v>0</v>
      </c>
      <c r="D92" s="75">
        <v>0</v>
      </c>
      <c r="E92" s="75">
        <f t="shared" si="21"/>
        <v>0</v>
      </c>
      <c r="F92" s="75">
        <f t="shared" si="22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4.25">
      <c r="A93" s="74" t="s">
        <v>97</v>
      </c>
      <c r="B93" s="75">
        <f>VLOOKUP(A93,'Overview Budget'!A:N,4,FALSE)</f>
        <v>0</v>
      </c>
      <c r="C93" s="75">
        <v>0</v>
      </c>
      <c r="D93" s="75">
        <v>0</v>
      </c>
      <c r="E93" s="75">
        <f t="shared" si="21"/>
        <v>0</v>
      </c>
      <c r="F93" s="75">
        <f t="shared" si="22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4.25">
      <c r="A94" s="74" t="s">
        <v>98</v>
      </c>
      <c r="B94" s="75">
        <f>VLOOKUP(A94,'Overview Budget'!A:N,4,FALSE)</f>
        <v>0</v>
      </c>
      <c r="C94" s="75">
        <v>0</v>
      </c>
      <c r="D94" s="75">
        <v>0</v>
      </c>
      <c r="E94" s="75">
        <f t="shared" si="21"/>
        <v>0</v>
      </c>
      <c r="F94" s="75">
        <f t="shared" si="22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4.25">
      <c r="A95" s="74" t="s">
        <v>99</v>
      </c>
      <c r="B95" s="75">
        <f>VLOOKUP(A95,'Overview Budget'!A:N,4,FALSE)</f>
        <v>0</v>
      </c>
      <c r="C95" s="75">
        <v>0</v>
      </c>
      <c r="D95" s="75">
        <v>0</v>
      </c>
      <c r="E95" s="75">
        <f t="shared" si="21"/>
        <v>0</v>
      </c>
      <c r="F95" s="75">
        <f t="shared" si="22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" thickBot="1">
      <c r="A96" s="74" t="s">
        <v>100</v>
      </c>
      <c r="B96" s="75">
        <f>VLOOKUP(A96,'Overview Budget'!A:N,4,FALSE)</f>
        <v>0</v>
      </c>
      <c r="C96" s="75">
        <v>0</v>
      </c>
      <c r="D96" s="75">
        <v>0</v>
      </c>
      <c r="E96" s="75">
        <f t="shared" si="21"/>
        <v>0</v>
      </c>
      <c r="F96" s="75">
        <f t="shared" si="22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" thickTop="1">
      <c r="A97" s="87" t="str">
        <f>"Total "&amp;A85</f>
        <v>Total SAVINGS</v>
      </c>
      <c r="B97" s="88">
        <f>SUM(B86:B96)</f>
        <v>0</v>
      </c>
      <c r="C97" s="88"/>
      <c r="D97" s="88"/>
      <c r="E97" s="88">
        <f>SUM(E86:E96)</f>
        <v>0</v>
      </c>
      <c r="F97" s="88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4.25">
      <c r="A98" s="73"/>
      <c r="B98" s="24"/>
      <c r="C98" s="24"/>
      <c r="D98" s="24"/>
      <c r="E98" s="24"/>
      <c r="F98" s="2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4.25">
      <c r="A99" s="105" t="s">
        <v>101</v>
      </c>
      <c r="B99" s="106"/>
      <c r="C99" s="108"/>
      <c r="D99" s="108"/>
      <c r="E99" s="107"/>
      <c r="F99" s="108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4.25">
      <c r="A100" s="90" t="s">
        <v>102</v>
      </c>
      <c r="B100" s="92">
        <f>VLOOKUP(A100,'Overview Budget'!A:N,4,FALSE)</f>
        <v>0</v>
      </c>
      <c r="C100" s="97">
        <v>0</v>
      </c>
      <c r="D100" s="98">
        <v>0</v>
      </c>
      <c r="E100" s="94">
        <f t="shared" ref="E100:E102" si="23">SUM(C100:D100)</f>
        <v>0</v>
      </c>
      <c r="F100" s="99">
        <f t="shared" ref="F100:F102" si="24">B100-E100</f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4.25">
      <c r="A101" s="76" t="s">
        <v>103</v>
      </c>
      <c r="B101" s="92">
        <f>VLOOKUP(A101,'Overview Budget'!A:N,4,FALSE)+B95</f>
        <v>0</v>
      </c>
      <c r="C101" s="97">
        <v>0</v>
      </c>
      <c r="D101" s="98">
        <v>0</v>
      </c>
      <c r="E101" s="98">
        <f t="shared" si="23"/>
        <v>0</v>
      </c>
      <c r="F101" s="99">
        <f t="shared" si="24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" thickBot="1">
      <c r="A102" s="120" t="s">
        <v>104</v>
      </c>
      <c r="B102" s="75">
        <f>VLOOKUP(A102,'Overview Budget'!A:N,4,FALSE)+B96</f>
        <v>0</v>
      </c>
      <c r="C102" s="100">
        <v>0</v>
      </c>
      <c r="D102" s="101">
        <v>0</v>
      </c>
      <c r="E102" s="109">
        <f t="shared" si="23"/>
        <v>0</v>
      </c>
      <c r="F102" s="110">
        <f t="shared" si="24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" thickTop="1">
      <c r="A103" s="87" t="str">
        <f>"Total "&amp;A99</f>
        <v>Total ENTERTAINMENT</v>
      </c>
      <c r="B103" s="88">
        <f>SUM(B100:B102)</f>
        <v>0</v>
      </c>
      <c r="C103" s="88"/>
      <c r="D103" s="88"/>
      <c r="E103" s="88">
        <f>SUM(E100:E102)</f>
        <v>0</v>
      </c>
      <c r="F103" s="88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7" t="s">
        <v>104</v>
      </c>
      <c r="B104" s="3">
        <f>VLOOKUP(A104,'Overview Budget'!A:N,6,FALSE)+B98</f>
        <v>0</v>
      </c>
      <c r="C104" s="11">
        <v>0</v>
      </c>
      <c r="D104" s="10">
        <v>0</v>
      </c>
      <c r="E104" s="3">
        <f t="shared" ref="E102:E104" si="25">SUM(C104:D104)</f>
        <v>0</v>
      </c>
      <c r="F104" s="4">
        <f t="shared" ref="F102:F104" si="26">B104-E104</f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>
      <c r="A105" s="5" t="str">
        <f>"Total "&amp;A101</f>
        <v xml:space="preserve">Total Guy's Discretionary </v>
      </c>
      <c r="B105" s="6">
        <f>SUM(B102:B104)</f>
        <v>0</v>
      </c>
      <c r="C105" s="8"/>
      <c r="D105" s="8"/>
      <c r="E105" s="6">
        <f>SUM(E102:E104)</f>
        <v>0</v>
      </c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38.25">
      <c r="A107" s="12" t="s">
        <v>111</v>
      </c>
      <c r="B107" s="13" t="s">
        <v>112</v>
      </c>
      <c r="C107" s="13" t="s">
        <v>113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>
      <c r="A108" s="14"/>
      <c r="B108" s="14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14"/>
      <c r="B109" s="14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>
      <c r="A110" s="14"/>
      <c r="B110" s="14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>
      <c r="A111" s="14"/>
      <c r="B111" s="14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>
      <c r="A112" s="14"/>
      <c r="B112" s="14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>
      <c r="A113" s="14"/>
      <c r="B113" s="14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25.5">
      <c r="A114" s="13" t="s">
        <v>114</v>
      </c>
      <c r="B114" s="13" t="s">
        <v>112</v>
      </c>
      <c r="C114" s="13" t="s">
        <v>115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>
      <c r="A115" s="15"/>
      <c r="B115" s="1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>
      <c r="A116" s="15"/>
      <c r="B116" s="1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>
      <c r="A117" s="15"/>
      <c r="B117" s="1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>
      <c r="A118" s="15"/>
      <c r="B118" s="1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>
      <c r="A119" s="15"/>
      <c r="B119" s="1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>
      <c r="A120" s="15"/>
      <c r="B120" s="1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>
      <c r="A121" s="15"/>
      <c r="B121" s="1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>
      <c r="A122" s="15"/>
      <c r="B122" s="1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>
      <c r="A123" s="17"/>
      <c r="B123" s="1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>
      <c r="A124" s="2"/>
      <c r="B124" s="1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>
      <c r="A125" s="2"/>
      <c r="B125" s="1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>
      <c r="A126" s="2"/>
      <c r="B126" s="1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>
      <c r="A127" s="2"/>
      <c r="B127" s="1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>
      <c r="A128" s="2"/>
      <c r="B128" s="1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>
      <c r="A129" s="2"/>
      <c r="B129" s="1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>
      <c r="A130" s="2"/>
      <c r="B130" s="1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>
      <c r="A131" s="2"/>
      <c r="B131" s="1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>
      <c r="A132" s="2"/>
      <c r="B132" s="1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>
      <c r="A133" s="2"/>
      <c r="B133" s="1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>
      <c r="A134" s="2"/>
      <c r="B134" s="1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</sheetData>
  <conditionalFormatting sqref="F104">
    <cfRule type="cellIs" dxfId="161" priority="7" operator="greaterThan">
      <formula>0</formula>
    </cfRule>
  </conditionalFormatting>
  <conditionalFormatting sqref="F104">
    <cfRule type="cellIs" dxfId="154" priority="14" operator="lessThan">
      <formula>0</formula>
    </cfRule>
  </conditionalFormatting>
  <conditionalFormatting sqref="F104">
    <cfRule type="cellIs" dxfId="147" priority="21" operator="equal">
      <formula>0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134"/>
  <sheetViews>
    <sheetView workbookViewId="0">
      <pane ySplit="2" topLeftCell="A3" activePane="bottomLeft" state="frozen"/>
      <selection pane="bottomLeft"/>
    </sheetView>
  </sheetViews>
  <sheetFormatPr defaultColWidth="12.5703125" defaultRowHeight="12.75" customHeight="1"/>
  <cols>
    <col min="1" max="1" width="47" customWidth="1"/>
    <col min="2" max="2" width="8" bestFit="1" customWidth="1"/>
    <col min="3" max="4" width="12.28515625" bestFit="1" customWidth="1"/>
    <col min="5" max="5" width="9" customWidth="1"/>
    <col min="6" max="6" width="16" customWidth="1"/>
    <col min="7" max="7" width="58.28515625" customWidth="1"/>
    <col min="8" max="8" width="24.85546875" customWidth="1"/>
    <col min="9" max="20" width="15.140625" customWidth="1"/>
  </cols>
  <sheetData>
    <row r="1" spans="1:20" ht="22.5">
      <c r="A1" s="102" t="s">
        <v>120</v>
      </c>
      <c r="B1" s="114" t="s">
        <v>106</v>
      </c>
      <c r="C1" s="114" t="s">
        <v>107</v>
      </c>
      <c r="D1" s="114" t="s">
        <v>108</v>
      </c>
      <c r="E1" s="114" t="s">
        <v>109</v>
      </c>
      <c r="F1" s="114" t="s">
        <v>110</v>
      </c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2.5">
      <c r="A2" s="115"/>
      <c r="B2" s="116"/>
      <c r="C2" s="116"/>
      <c r="D2" s="116"/>
      <c r="E2" s="116"/>
      <c r="F2" s="1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4.25">
      <c r="A3" s="121" t="s">
        <v>25</v>
      </c>
      <c r="B3" s="106"/>
      <c r="C3" s="106"/>
      <c r="D3" s="106"/>
      <c r="E3" s="106"/>
      <c r="F3" s="10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25">
      <c r="A4" s="74" t="s">
        <v>26</v>
      </c>
      <c r="B4" s="75">
        <f>VLOOKUP(A4,'Overview Budget'!A:N,4,FALSE)</f>
        <v>0</v>
      </c>
      <c r="C4" s="75">
        <v>0</v>
      </c>
      <c r="D4" s="75">
        <v>0</v>
      </c>
      <c r="E4" s="75">
        <f t="shared" ref="E4:E10" si="0">SUM(C4:D4)</f>
        <v>0</v>
      </c>
      <c r="F4" s="75">
        <f t="shared" ref="F4:F10" si="1">B4-E4</f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s="74" t="s">
        <v>27</v>
      </c>
      <c r="B5" s="75">
        <f>VLOOKUP(A5,'Overview Budget'!A:N,4,FALSE)</f>
        <v>0</v>
      </c>
      <c r="C5" s="75">
        <v>0</v>
      </c>
      <c r="D5" s="75">
        <v>0</v>
      </c>
      <c r="E5" s="75">
        <f t="shared" si="0"/>
        <v>0</v>
      </c>
      <c r="F5" s="75">
        <f t="shared" si="1"/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4.25">
      <c r="A6" s="74" t="s">
        <v>28</v>
      </c>
      <c r="B6" s="75">
        <f>VLOOKUP(A6,'Overview Budget'!A:N,4,FALSE)</f>
        <v>0</v>
      </c>
      <c r="C6" s="75">
        <v>0</v>
      </c>
      <c r="D6" s="75">
        <v>0</v>
      </c>
      <c r="E6" s="75">
        <f t="shared" si="0"/>
        <v>0</v>
      </c>
      <c r="F6" s="75">
        <f t="shared" si="1"/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25">
      <c r="A7" s="74" t="s">
        <v>29</v>
      </c>
      <c r="B7" s="75">
        <f>VLOOKUP(A7,'Overview Budget'!A:N,4,FALSE)</f>
        <v>0</v>
      </c>
      <c r="C7" s="75">
        <v>0</v>
      </c>
      <c r="D7" s="75">
        <v>0</v>
      </c>
      <c r="E7" s="75">
        <f t="shared" si="0"/>
        <v>0</v>
      </c>
      <c r="F7" s="75">
        <f t="shared" si="1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4.25">
      <c r="A8" s="74" t="s">
        <v>30</v>
      </c>
      <c r="B8" s="75">
        <f>VLOOKUP(A8,'Overview Budget'!A:N,4,FALSE)</f>
        <v>0</v>
      </c>
      <c r="C8" s="75">
        <v>0</v>
      </c>
      <c r="D8" s="75">
        <v>0</v>
      </c>
      <c r="E8" s="75">
        <f t="shared" si="0"/>
        <v>0</v>
      </c>
      <c r="F8" s="75">
        <f t="shared" si="1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25">
      <c r="A9" s="74" t="s">
        <v>31</v>
      </c>
      <c r="B9" s="75">
        <f>VLOOKUP(A9,'Overview Budget'!A:N,4,FALSE)</f>
        <v>0</v>
      </c>
      <c r="C9" s="75">
        <v>0</v>
      </c>
      <c r="D9" s="75">
        <v>0</v>
      </c>
      <c r="E9" s="75">
        <f t="shared" si="0"/>
        <v>0</v>
      </c>
      <c r="F9" s="75">
        <f t="shared" si="1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 thickBot="1">
      <c r="A10" s="74" t="s">
        <v>32</v>
      </c>
      <c r="B10" s="75">
        <f>VLOOKUP(A10,'Overview Budget'!A:N,4,FALSE)</f>
        <v>0</v>
      </c>
      <c r="C10" s="75">
        <v>0</v>
      </c>
      <c r="D10" s="75">
        <v>0</v>
      </c>
      <c r="E10" s="75">
        <f t="shared" si="0"/>
        <v>0</v>
      </c>
      <c r="F10" s="75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 thickTop="1">
      <c r="A11" s="87" t="str">
        <f>"Total "&amp;A3</f>
        <v>Total FIXED EXPENSES</v>
      </c>
      <c r="B11" s="88">
        <f>SUM(B4:B10)</f>
        <v>0</v>
      </c>
      <c r="C11" s="88">
        <f t="shared" ref="C11:F11" si="2">SUM(C4:C10)</f>
        <v>0</v>
      </c>
      <c r="D11" s="88">
        <f t="shared" si="2"/>
        <v>0</v>
      </c>
      <c r="E11" s="88">
        <f t="shared" si="2"/>
        <v>0</v>
      </c>
      <c r="F11" s="89">
        <f t="shared" si="2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4.25">
      <c r="A12" s="73"/>
      <c r="B12" s="24"/>
      <c r="C12" s="24"/>
      <c r="D12" s="24"/>
      <c r="E12" s="24"/>
      <c r="F12" s="2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4.25">
      <c r="A13" s="121" t="s">
        <v>33</v>
      </c>
      <c r="B13" s="106"/>
      <c r="C13" s="106"/>
      <c r="D13" s="106"/>
      <c r="E13" s="106"/>
      <c r="F13" s="10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4.25">
      <c r="A14" s="74" t="s">
        <v>34</v>
      </c>
      <c r="B14" s="75">
        <f>VLOOKUP(A14,'Overview Budget'!A:N,4,FALSE)</f>
        <v>0</v>
      </c>
      <c r="C14" s="75">
        <v>0</v>
      </c>
      <c r="D14" s="75">
        <v>0</v>
      </c>
      <c r="E14" s="75">
        <f t="shared" ref="E14:E18" si="3">SUM(C14:D14)</f>
        <v>0</v>
      </c>
      <c r="F14" s="75">
        <f t="shared" ref="F14:F21" si="4">B14-E14</f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4.25">
      <c r="A15" s="74" t="s">
        <v>35</v>
      </c>
      <c r="B15" s="75">
        <f>VLOOKUP(A15,'Overview Budget'!A:N,4,FALSE)</f>
        <v>0</v>
      </c>
      <c r="C15" s="75">
        <v>0</v>
      </c>
      <c r="D15" s="75">
        <v>0</v>
      </c>
      <c r="E15" s="75">
        <f t="shared" si="3"/>
        <v>0</v>
      </c>
      <c r="F15" s="75">
        <f t="shared" si="4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4.25">
      <c r="A16" s="74" t="s">
        <v>36</v>
      </c>
      <c r="B16" s="75">
        <f>VLOOKUP(A16,'Overview Budget'!A:N,4,FALSE)</f>
        <v>0</v>
      </c>
      <c r="C16" s="75">
        <v>0</v>
      </c>
      <c r="D16" s="75">
        <v>0</v>
      </c>
      <c r="E16" s="75">
        <f t="shared" si="3"/>
        <v>0</v>
      </c>
      <c r="F16" s="75">
        <f t="shared" si="4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4.25">
      <c r="A17" s="74" t="s">
        <v>37</v>
      </c>
      <c r="B17" s="75">
        <f>VLOOKUP(A17,'Overview Budget'!A:N,4,FALSE)</f>
        <v>0</v>
      </c>
      <c r="C17" s="75">
        <v>0</v>
      </c>
      <c r="D17" s="75">
        <v>0</v>
      </c>
      <c r="E17" s="75">
        <f t="shared" si="3"/>
        <v>0</v>
      </c>
      <c r="F17" s="75">
        <f t="shared" si="4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4.25">
      <c r="A18" s="74" t="s">
        <v>38</v>
      </c>
      <c r="B18" s="75">
        <f>VLOOKUP(A18,'Overview Budget'!A:N,4,FALSE)</f>
        <v>0</v>
      </c>
      <c r="C18" s="75">
        <v>0</v>
      </c>
      <c r="D18" s="75">
        <v>0</v>
      </c>
      <c r="E18" s="75">
        <f t="shared" si="3"/>
        <v>0</v>
      </c>
      <c r="F18" s="75">
        <f t="shared" si="4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4.25">
      <c r="A19" s="74" t="s">
        <v>39</v>
      </c>
      <c r="B19" s="75">
        <f>VLOOKUP(A19,'Overview Budget'!A:N,4,FALSE)</f>
        <v>0</v>
      </c>
      <c r="C19" s="75">
        <v>0</v>
      </c>
      <c r="D19" s="75">
        <v>0</v>
      </c>
      <c r="E19" s="75">
        <v>0</v>
      </c>
      <c r="F19" s="75">
        <f t="shared" si="4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4.25">
      <c r="A20" s="74" t="s">
        <v>40</v>
      </c>
      <c r="B20" s="75">
        <f>VLOOKUP(A20,'Overview Budget'!A:N,4,FALSE)</f>
        <v>0</v>
      </c>
      <c r="C20" s="75">
        <v>0</v>
      </c>
      <c r="D20" s="75">
        <v>0</v>
      </c>
      <c r="E20" s="75">
        <v>0</v>
      </c>
      <c r="F20" s="75">
        <f t="shared" si="4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 thickBot="1">
      <c r="A21" s="74" t="s">
        <v>41</v>
      </c>
      <c r="B21" s="75">
        <f>VLOOKUP(A21,'Overview Budget'!A:N,4,FALSE)</f>
        <v>0</v>
      </c>
      <c r="C21" s="75">
        <v>0</v>
      </c>
      <c r="D21" s="75">
        <v>0</v>
      </c>
      <c r="E21" s="75">
        <v>0</v>
      </c>
      <c r="F21" s="75">
        <f t="shared" si="4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 thickTop="1">
      <c r="A22" s="87" t="str">
        <f>"Total "&amp;A13</f>
        <v>Total TEMPORARY EXPENSES</v>
      </c>
      <c r="B22" s="88">
        <f>SUM(B14:B21)</f>
        <v>0</v>
      </c>
      <c r="C22" s="88">
        <f t="shared" ref="C22:F22" si="5">SUM(C14:C21)</f>
        <v>0</v>
      </c>
      <c r="D22" s="88">
        <f t="shared" si="5"/>
        <v>0</v>
      </c>
      <c r="E22" s="88">
        <f t="shared" si="5"/>
        <v>0</v>
      </c>
      <c r="F22" s="89">
        <f t="shared" si="5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4.25">
      <c r="A24" s="121" t="s">
        <v>42</v>
      </c>
      <c r="B24" s="106"/>
      <c r="C24" s="106"/>
      <c r="D24" s="106"/>
      <c r="E24" s="106"/>
      <c r="F24" s="10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4.25">
      <c r="A25" s="74" t="s">
        <v>43</v>
      </c>
      <c r="B25" s="75">
        <f>VLOOKUP(A25,'Overview Budget'!A:N,4,FALSE)</f>
        <v>0</v>
      </c>
      <c r="C25" s="75">
        <v>0</v>
      </c>
      <c r="D25" s="75">
        <v>0</v>
      </c>
      <c r="E25" s="75">
        <f t="shared" ref="E25:E33" si="6">SUM(C25:D25)</f>
        <v>0</v>
      </c>
      <c r="F25" s="75">
        <f t="shared" ref="F25:F33" si="7">B25-E25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4.25">
      <c r="A26" s="74" t="s">
        <v>44</v>
      </c>
      <c r="B26" s="75">
        <f>VLOOKUP(A26,'Overview Budget'!A:N,4,FALSE)</f>
        <v>0</v>
      </c>
      <c r="C26" s="75">
        <v>0</v>
      </c>
      <c r="D26" s="75">
        <v>0</v>
      </c>
      <c r="E26" s="75">
        <f t="shared" si="6"/>
        <v>0</v>
      </c>
      <c r="F26" s="75">
        <f t="shared" si="7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25">
      <c r="A27" s="74" t="s">
        <v>45</v>
      </c>
      <c r="B27" s="75">
        <f>VLOOKUP(A27,'Overview Budget'!A:N,4,FALSE)</f>
        <v>0</v>
      </c>
      <c r="C27" s="75">
        <v>0</v>
      </c>
      <c r="D27" s="75">
        <v>0</v>
      </c>
      <c r="E27" s="75">
        <f t="shared" si="6"/>
        <v>0</v>
      </c>
      <c r="F27" s="75">
        <f t="shared" si="7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4.25">
      <c r="A28" s="74" t="s">
        <v>46</v>
      </c>
      <c r="B28" s="75">
        <f>VLOOKUP(A28,'Overview Budget'!A:N,4,FALSE)</f>
        <v>0</v>
      </c>
      <c r="C28" s="75">
        <v>0</v>
      </c>
      <c r="D28" s="75">
        <v>0</v>
      </c>
      <c r="E28" s="75">
        <f t="shared" si="6"/>
        <v>0</v>
      </c>
      <c r="F28" s="75">
        <f t="shared" si="7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4.25">
      <c r="A29" s="74" t="s">
        <v>47</v>
      </c>
      <c r="B29" s="75">
        <f>VLOOKUP(A29,'Overview Budget'!A:N,4,FALSE)</f>
        <v>0</v>
      </c>
      <c r="C29" s="75">
        <v>0</v>
      </c>
      <c r="D29" s="75">
        <v>0</v>
      </c>
      <c r="E29" s="75">
        <f t="shared" si="6"/>
        <v>0</v>
      </c>
      <c r="F29" s="75">
        <f t="shared" si="7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4.25">
      <c r="A30" s="74" t="s">
        <v>48</v>
      </c>
      <c r="B30" s="75">
        <f>VLOOKUP(A30,'Overview Budget'!A:N,4,FALSE)</f>
        <v>0</v>
      </c>
      <c r="C30" s="75">
        <v>0</v>
      </c>
      <c r="D30" s="75">
        <v>0</v>
      </c>
      <c r="E30" s="75">
        <f t="shared" si="6"/>
        <v>0</v>
      </c>
      <c r="F30" s="75">
        <f t="shared" si="7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4.25">
      <c r="A31" s="74" t="s">
        <v>40</v>
      </c>
      <c r="B31" s="75">
        <f>VLOOKUP(A31,'Overview Budget'!A:N,4,FALSE)</f>
        <v>0</v>
      </c>
      <c r="C31" s="75">
        <v>0</v>
      </c>
      <c r="D31" s="75">
        <v>0</v>
      </c>
      <c r="E31" s="75">
        <f t="shared" si="6"/>
        <v>0</v>
      </c>
      <c r="F31" s="75">
        <f t="shared" si="7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4.25">
      <c r="A32" s="74" t="s">
        <v>49</v>
      </c>
      <c r="B32" s="75">
        <f>VLOOKUP(A32,'Overview Budget'!A:N,4,FALSE)</f>
        <v>0</v>
      </c>
      <c r="C32" s="75">
        <v>0</v>
      </c>
      <c r="D32" s="75">
        <v>0</v>
      </c>
      <c r="E32" s="75">
        <f t="shared" si="6"/>
        <v>0</v>
      </c>
      <c r="F32" s="75">
        <f t="shared" si="7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 thickBot="1">
      <c r="A33" s="74" t="s">
        <v>50</v>
      </c>
      <c r="B33" s="75">
        <f>VLOOKUP(A33,'Overview Budget'!A:N,4,FALSE)</f>
        <v>0</v>
      </c>
      <c r="C33" s="75">
        <v>0</v>
      </c>
      <c r="D33" s="75">
        <v>0</v>
      </c>
      <c r="E33" s="75">
        <f t="shared" si="6"/>
        <v>0</v>
      </c>
      <c r="F33" s="75">
        <f t="shared" si="7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" thickTop="1">
      <c r="A34" s="87" t="str">
        <f>"Total "&amp;A24</f>
        <v>Total DAILY LIVING</v>
      </c>
      <c r="B34" s="88">
        <f t="shared" ref="B34:F34" si="8">SUM(B25:B33)</f>
        <v>0</v>
      </c>
      <c r="C34" s="88">
        <f t="shared" si="8"/>
        <v>0</v>
      </c>
      <c r="D34" s="88">
        <f t="shared" si="8"/>
        <v>0</v>
      </c>
      <c r="E34" s="88">
        <f t="shared" si="8"/>
        <v>0</v>
      </c>
      <c r="F34" s="89">
        <f t="shared" si="8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4.25">
      <c r="A35" s="73"/>
      <c r="B35" s="24"/>
      <c r="C35" s="24"/>
      <c r="D35" s="24"/>
      <c r="E35" s="24"/>
      <c r="F35" s="2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4.25">
      <c r="A36" s="121" t="s">
        <v>51</v>
      </c>
      <c r="B36" s="106"/>
      <c r="C36" s="106"/>
      <c r="D36" s="106"/>
      <c r="E36" s="106"/>
      <c r="F36" s="10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4.25">
      <c r="A37" s="74" t="s">
        <v>52</v>
      </c>
      <c r="B37" s="75">
        <f>VLOOKUP(A37,'Overview Budget'!A:N,4,FALSE)</f>
        <v>0</v>
      </c>
      <c r="C37" s="75">
        <v>0</v>
      </c>
      <c r="D37" s="75">
        <v>0</v>
      </c>
      <c r="E37" s="75">
        <f t="shared" ref="E37:E45" si="9">SUM(C37:D37)</f>
        <v>0</v>
      </c>
      <c r="F37" s="75">
        <f t="shared" ref="F37:F45" si="10">B37-E37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4.25">
      <c r="A38" s="74" t="s">
        <v>53</v>
      </c>
      <c r="B38" s="75">
        <f>VLOOKUP(A38,'Overview Budget'!A:N,4,FALSE)</f>
        <v>0</v>
      </c>
      <c r="C38" s="75">
        <v>0</v>
      </c>
      <c r="D38" s="75">
        <v>0</v>
      </c>
      <c r="E38" s="75">
        <f t="shared" si="9"/>
        <v>0</v>
      </c>
      <c r="F38" s="75">
        <f t="shared" si="1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4.25">
      <c r="A39" s="74" t="s">
        <v>57</v>
      </c>
      <c r="B39" s="75">
        <f>VLOOKUP(A39,'Overview Budget'!A:N,4,FALSE)</f>
        <v>0</v>
      </c>
      <c r="C39" s="75">
        <v>0</v>
      </c>
      <c r="D39" s="75">
        <v>0</v>
      </c>
      <c r="E39" s="75">
        <f t="shared" si="9"/>
        <v>0</v>
      </c>
      <c r="F39" s="75">
        <f t="shared" si="1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4.25">
      <c r="A40" s="74" t="s">
        <v>58</v>
      </c>
      <c r="B40" s="75">
        <f>VLOOKUP(A40,'Overview Budget'!A:N,4,FALSE)</f>
        <v>0</v>
      </c>
      <c r="C40" s="75">
        <v>0</v>
      </c>
      <c r="D40" s="75">
        <v>0</v>
      </c>
      <c r="E40" s="75">
        <f t="shared" si="9"/>
        <v>0</v>
      </c>
      <c r="F40" s="75">
        <f t="shared" si="1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4.25">
      <c r="A41" s="74" t="s">
        <v>59</v>
      </c>
      <c r="B41" s="75">
        <f>VLOOKUP(A41,'Overview Budget'!A:N,4,FALSE)</f>
        <v>0</v>
      </c>
      <c r="C41" s="75">
        <v>0</v>
      </c>
      <c r="D41" s="75">
        <v>0</v>
      </c>
      <c r="E41" s="75">
        <f t="shared" si="9"/>
        <v>0</v>
      </c>
      <c r="F41" s="75">
        <f t="shared" si="1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4.25">
      <c r="A42" s="74" t="s">
        <v>54</v>
      </c>
      <c r="B42" s="75">
        <f>VLOOKUP(A42,'Overview Budget'!A:N,4,FALSE)</f>
        <v>0</v>
      </c>
      <c r="C42" s="75">
        <v>0</v>
      </c>
      <c r="D42" s="75">
        <v>0</v>
      </c>
      <c r="E42" s="75">
        <f t="shared" si="9"/>
        <v>0</v>
      </c>
      <c r="F42" s="75">
        <f t="shared" si="1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4.25">
      <c r="A43" s="74" t="s">
        <v>55</v>
      </c>
      <c r="B43" s="75">
        <f>VLOOKUP(A43,'Overview Budget'!A:N,4,FALSE)</f>
        <v>0</v>
      </c>
      <c r="C43" s="75">
        <v>0</v>
      </c>
      <c r="D43" s="75">
        <v>0</v>
      </c>
      <c r="E43" s="75">
        <f t="shared" si="9"/>
        <v>0</v>
      </c>
      <c r="F43" s="75">
        <f t="shared" si="1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4.25">
      <c r="A44" s="74" t="s">
        <v>56</v>
      </c>
      <c r="B44" s="75">
        <f>VLOOKUP(A44,'Overview Budget'!A:N,4,FALSE)</f>
        <v>0</v>
      </c>
      <c r="C44" s="75">
        <v>0</v>
      </c>
      <c r="D44" s="75">
        <v>0</v>
      </c>
      <c r="E44" s="75">
        <f t="shared" si="9"/>
        <v>0</v>
      </c>
      <c r="F44" s="75">
        <f t="shared" si="1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 thickBot="1">
      <c r="A45" s="74" t="s">
        <v>24</v>
      </c>
      <c r="B45" s="75">
        <f>VLOOKUP(A45,'Overview Budget'!A:N,4,FALSE)</f>
        <v>0</v>
      </c>
      <c r="C45" s="75">
        <v>0</v>
      </c>
      <c r="D45" s="75">
        <v>0</v>
      </c>
      <c r="E45" s="75">
        <f t="shared" si="9"/>
        <v>0</v>
      </c>
      <c r="F45" s="75">
        <f t="shared" si="1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thickTop="1">
      <c r="A46" s="87" t="str">
        <f>"Total "&amp;A36</f>
        <v>Total CHILDREN</v>
      </c>
      <c r="B46" s="88">
        <f>SUM(B37:B45)</f>
        <v>0</v>
      </c>
      <c r="C46" s="88"/>
      <c r="D46" s="88"/>
      <c r="E46" s="88"/>
      <c r="F46" s="8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4.25">
      <c r="A47" s="73"/>
      <c r="B47" s="24"/>
      <c r="C47" s="24"/>
      <c r="D47" s="24"/>
      <c r="E47" s="24"/>
      <c r="F47" s="2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4.25">
      <c r="A48" s="121" t="s">
        <v>60</v>
      </c>
      <c r="B48" s="106"/>
      <c r="C48" s="106"/>
      <c r="D48" s="106"/>
      <c r="E48" s="106"/>
      <c r="F48" s="10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4.25">
      <c r="A49" s="74" t="s">
        <v>61</v>
      </c>
      <c r="B49" s="75">
        <f>VLOOKUP(A49,'Overview Budget'!A:N,4,FALSE)</f>
        <v>0</v>
      </c>
      <c r="C49" s="75">
        <v>0</v>
      </c>
      <c r="D49" s="75">
        <v>0</v>
      </c>
      <c r="E49" s="75">
        <f t="shared" ref="E49:E52" si="11">SUM(C49:D49)</f>
        <v>0</v>
      </c>
      <c r="F49" s="75">
        <f t="shared" ref="F49:F52" si="12">B49-E49</f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4.25">
      <c r="A50" s="74" t="s">
        <v>62</v>
      </c>
      <c r="B50" s="75">
        <f>VLOOKUP(A50,'Overview Budget'!A:N,4,FALSE)</f>
        <v>0</v>
      </c>
      <c r="C50" s="75">
        <v>0</v>
      </c>
      <c r="D50" s="75">
        <v>0</v>
      </c>
      <c r="E50" s="75">
        <f t="shared" si="11"/>
        <v>0</v>
      </c>
      <c r="F50" s="75">
        <f t="shared" si="12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4.25">
      <c r="A51" s="74" t="s">
        <v>63</v>
      </c>
      <c r="B51" s="75">
        <f>VLOOKUP(A51,'Overview Budget'!A:N,4,FALSE)</f>
        <v>0</v>
      </c>
      <c r="C51" s="75">
        <v>0</v>
      </c>
      <c r="D51" s="75">
        <v>0</v>
      </c>
      <c r="E51" s="75">
        <f t="shared" si="11"/>
        <v>0</v>
      </c>
      <c r="F51" s="75">
        <f t="shared" si="12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thickBot="1">
      <c r="A52" s="74" t="s">
        <v>64</v>
      </c>
      <c r="B52" s="75">
        <f>VLOOKUP(A52,'Overview Budget'!A:N,4,FALSE)</f>
        <v>0</v>
      </c>
      <c r="C52" s="75">
        <v>0</v>
      </c>
      <c r="D52" s="75">
        <v>0</v>
      </c>
      <c r="E52" s="75">
        <f t="shared" si="11"/>
        <v>0</v>
      </c>
      <c r="F52" s="75">
        <f t="shared" si="12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 thickTop="1">
      <c r="A53" s="87" t="str">
        <f>"Total "&amp;A48</f>
        <v>Total TRANSPORTATION</v>
      </c>
      <c r="B53" s="88">
        <f>SUM(B49:B52)</f>
        <v>0</v>
      </c>
      <c r="C53" s="88"/>
      <c r="D53" s="88"/>
      <c r="E53" s="88">
        <f>SUM(E49:E52)</f>
        <v>0</v>
      </c>
      <c r="F53" s="8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4.25">
      <c r="A54" s="73"/>
      <c r="B54" s="24"/>
      <c r="C54" s="24"/>
      <c r="D54" s="24"/>
      <c r="E54" s="24"/>
      <c r="F54" s="2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4.25">
      <c r="A55" s="121" t="s">
        <v>65</v>
      </c>
      <c r="B55" s="106"/>
      <c r="C55" s="106"/>
      <c r="D55" s="106"/>
      <c r="E55" s="106"/>
      <c r="F55" s="10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4.25">
      <c r="A56" s="74" t="s">
        <v>66</v>
      </c>
      <c r="B56" s="75">
        <f>VLOOKUP(A56,'Overview Budget'!A:N,4,FALSE)</f>
        <v>0</v>
      </c>
      <c r="C56" s="75">
        <v>0</v>
      </c>
      <c r="D56" s="75">
        <v>0</v>
      </c>
      <c r="E56" s="75">
        <f t="shared" ref="E56:E58" si="13">SUM(C56:D56)</f>
        <v>0</v>
      </c>
      <c r="F56" s="75">
        <f t="shared" ref="F56:F58" si="14">B56-E56</f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4.25">
      <c r="A57" s="74" t="s">
        <v>67</v>
      </c>
      <c r="B57" s="75">
        <f>VLOOKUP(A57,'Overview Budget'!A:N,4,FALSE)</f>
        <v>0</v>
      </c>
      <c r="C57" s="75">
        <v>0</v>
      </c>
      <c r="D57" s="75">
        <v>0</v>
      </c>
      <c r="E57" s="75">
        <f t="shared" si="13"/>
        <v>0</v>
      </c>
      <c r="F57" s="75">
        <f t="shared" si="14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4.25">
      <c r="A58" s="74" t="s">
        <v>68</v>
      </c>
      <c r="B58" s="75">
        <f>VLOOKUP(A58,'Overview Budget'!A:N,4,FALSE)</f>
        <v>0</v>
      </c>
      <c r="C58" s="75">
        <v>0</v>
      </c>
      <c r="D58" s="75">
        <v>0</v>
      </c>
      <c r="E58" s="75">
        <f t="shared" si="13"/>
        <v>0</v>
      </c>
      <c r="F58" s="75">
        <f t="shared" si="14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4.25">
      <c r="A59" s="84" t="str">
        <f>"Total "&amp;A55</f>
        <v>Total HEALTH</v>
      </c>
      <c r="B59" s="85">
        <f>SUM(B56:B58)</f>
        <v>0</v>
      </c>
      <c r="C59" s="86"/>
      <c r="D59" s="86"/>
      <c r="E59" s="85">
        <f>SUM(E56:E58)</f>
        <v>0</v>
      </c>
      <c r="F59" s="8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4.25">
      <c r="A60" s="73"/>
      <c r="B60" s="24"/>
      <c r="C60" s="24"/>
      <c r="D60" s="24"/>
      <c r="E60" s="24"/>
      <c r="F60" s="2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4.25">
      <c r="A61" s="121" t="s">
        <v>69</v>
      </c>
      <c r="B61" s="106"/>
      <c r="C61" s="106"/>
      <c r="D61" s="106"/>
      <c r="E61" s="106"/>
      <c r="F61" s="10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4.25">
      <c r="A62" s="74" t="s">
        <v>70</v>
      </c>
      <c r="B62" s="75">
        <f>VLOOKUP(A62,'Overview Budget'!A:M,4,FALSE)</f>
        <v>0</v>
      </c>
      <c r="C62" s="75">
        <v>0</v>
      </c>
      <c r="D62" s="75">
        <v>0</v>
      </c>
      <c r="E62" s="75">
        <f t="shared" ref="E62:E67" si="15">SUM(C62:D62)</f>
        <v>0</v>
      </c>
      <c r="F62" s="75">
        <f t="shared" ref="F62:F67" si="16">B62-E62</f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4.25">
      <c r="A63" s="74" t="s">
        <v>71</v>
      </c>
      <c r="B63" s="75">
        <f>VLOOKUP(A63,'Overview Budget'!A:M,4,FALSE)</f>
        <v>0</v>
      </c>
      <c r="C63" s="75">
        <v>0</v>
      </c>
      <c r="D63" s="75">
        <v>0</v>
      </c>
      <c r="E63" s="75">
        <f t="shared" si="15"/>
        <v>0</v>
      </c>
      <c r="F63" s="75">
        <f t="shared" si="16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4.25">
      <c r="A64" s="74" t="s">
        <v>72</v>
      </c>
      <c r="B64" s="75">
        <f>VLOOKUP(A64,'Overview Budget'!A:M,4,FALSE)</f>
        <v>0</v>
      </c>
      <c r="C64" s="75">
        <v>0</v>
      </c>
      <c r="D64" s="75">
        <v>0</v>
      </c>
      <c r="E64" s="75">
        <f t="shared" si="15"/>
        <v>0</v>
      </c>
      <c r="F64" s="75">
        <f t="shared" si="16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4.25">
      <c r="A65" s="74" t="s">
        <v>73</v>
      </c>
      <c r="B65" s="75">
        <f>VLOOKUP(A65,'Overview Budget'!A:M,4,FALSE)</f>
        <v>0</v>
      </c>
      <c r="C65" s="75">
        <v>0</v>
      </c>
      <c r="D65" s="75">
        <v>0</v>
      </c>
      <c r="E65" s="75">
        <f t="shared" si="15"/>
        <v>0</v>
      </c>
      <c r="F65" s="75">
        <f t="shared" si="16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4.25">
      <c r="A66" s="74" t="s">
        <v>74</v>
      </c>
      <c r="B66" s="75">
        <f>VLOOKUP(A66,'Overview Budget'!A:M,4,FALSE)</f>
        <v>0</v>
      </c>
      <c r="C66" s="75">
        <v>0</v>
      </c>
      <c r="D66" s="75">
        <v>0</v>
      </c>
      <c r="E66" s="75">
        <f t="shared" si="15"/>
        <v>0</v>
      </c>
      <c r="F66" s="75">
        <f t="shared" si="16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 thickBot="1">
      <c r="A67" s="74" t="s">
        <v>75</v>
      </c>
      <c r="B67" s="75">
        <f>VLOOKUP(A67,'Overview Budget'!A:M,4,FALSE)</f>
        <v>0</v>
      </c>
      <c r="C67" s="75">
        <v>0</v>
      </c>
      <c r="D67" s="75">
        <v>0</v>
      </c>
      <c r="E67" s="75">
        <f t="shared" si="15"/>
        <v>0</v>
      </c>
      <c r="F67" s="75">
        <f t="shared" si="16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 thickTop="1">
      <c r="A68" s="87" t="str">
        <f>"Total "&amp;A61</f>
        <v>Total INSURANCE</v>
      </c>
      <c r="B68" s="88">
        <f>SUM(B62:B67)</f>
        <v>0</v>
      </c>
      <c r="C68" s="88"/>
      <c r="D68" s="88"/>
      <c r="E68" s="88"/>
      <c r="F68" s="8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4.25">
      <c r="A69" s="73"/>
      <c r="B69" s="24"/>
      <c r="C69" s="24"/>
      <c r="D69" s="24"/>
      <c r="E69" s="24"/>
      <c r="F69" s="2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4.25">
      <c r="A70" s="121" t="s">
        <v>76</v>
      </c>
      <c r="B70" s="106"/>
      <c r="C70" s="106"/>
      <c r="D70" s="106"/>
      <c r="E70" s="106"/>
      <c r="F70" s="10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4.25">
      <c r="A71" s="74" t="s">
        <v>77</v>
      </c>
      <c r="B71" s="75">
        <f>VLOOKUP(A71,'Overview Budget'!A:M,4,FALSE)</f>
        <v>0</v>
      </c>
      <c r="C71" s="75">
        <v>0</v>
      </c>
      <c r="D71" s="75">
        <v>0</v>
      </c>
      <c r="E71" s="75">
        <f t="shared" ref="E71:E75" si="17">SUM(C71:D71)</f>
        <v>0</v>
      </c>
      <c r="F71" s="75">
        <f t="shared" ref="F71:F75" si="18">B71-E71</f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4.25">
      <c r="A72" s="74" t="s">
        <v>78</v>
      </c>
      <c r="B72" s="75">
        <f>VLOOKUP(A72,'Overview Budget'!A:M,4,FALSE)</f>
        <v>0</v>
      </c>
      <c r="C72" s="75">
        <v>0</v>
      </c>
      <c r="D72" s="75">
        <v>0</v>
      </c>
      <c r="E72" s="75">
        <f t="shared" si="17"/>
        <v>0</v>
      </c>
      <c r="F72" s="75">
        <f t="shared" si="18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4.25">
      <c r="A73" s="74" t="s">
        <v>79</v>
      </c>
      <c r="B73" s="75">
        <f>VLOOKUP(A73,'Overview Budget'!A:M,4,FALSE)</f>
        <v>0</v>
      </c>
      <c r="C73" s="75">
        <v>0</v>
      </c>
      <c r="D73" s="75">
        <v>0</v>
      </c>
      <c r="E73" s="75">
        <f t="shared" si="17"/>
        <v>0</v>
      </c>
      <c r="F73" s="75">
        <f t="shared" si="18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4.25">
      <c r="A74" s="74" t="s">
        <v>80</v>
      </c>
      <c r="B74" s="75">
        <f>VLOOKUP(A74,'Overview Budget'!A:M,4,FALSE)</f>
        <v>0</v>
      </c>
      <c r="C74" s="75">
        <v>0</v>
      </c>
      <c r="D74" s="75">
        <v>0</v>
      </c>
      <c r="E74" s="75">
        <f t="shared" si="17"/>
        <v>0</v>
      </c>
      <c r="F74" s="75">
        <f t="shared" si="18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 thickBot="1">
      <c r="A75" s="74" t="s">
        <v>81</v>
      </c>
      <c r="B75" s="75">
        <f>VLOOKUP(A75,'Overview Budget'!A:M,4,FALSE)</f>
        <v>0</v>
      </c>
      <c r="C75" s="75">
        <v>0</v>
      </c>
      <c r="D75" s="75">
        <v>0</v>
      </c>
      <c r="E75" s="75">
        <f t="shared" si="17"/>
        <v>0</v>
      </c>
      <c r="F75" s="75">
        <f t="shared" si="18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 thickTop="1">
      <c r="A76" s="87" t="str">
        <f>"Total "&amp;A70</f>
        <v>Total EDUCATION</v>
      </c>
      <c r="B76" s="88">
        <f>SUM(B71:B75)</f>
        <v>0</v>
      </c>
      <c r="C76" s="88"/>
      <c r="D76" s="88"/>
      <c r="E76" s="88"/>
      <c r="F76" s="8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4.25">
      <c r="A77" s="73"/>
      <c r="B77" s="24"/>
      <c r="C77" s="24"/>
      <c r="D77" s="24"/>
      <c r="E77" s="24"/>
      <c r="F77" s="2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4.25">
      <c r="A78" s="121" t="s">
        <v>82</v>
      </c>
      <c r="B78" s="106"/>
      <c r="C78" s="106"/>
      <c r="D78" s="106"/>
      <c r="E78" s="106"/>
      <c r="F78" s="10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4.25">
      <c r="A79" s="74" t="s">
        <v>84</v>
      </c>
      <c r="B79" s="75">
        <f>VLOOKUP(A79,'Overview Budget'!A:N,4,FALSE)</f>
        <v>0</v>
      </c>
      <c r="C79" s="75">
        <v>0</v>
      </c>
      <c r="D79" s="75">
        <v>0</v>
      </c>
      <c r="E79" s="75">
        <f t="shared" ref="E79:E82" si="19">SUM(C79:D79)</f>
        <v>0</v>
      </c>
      <c r="F79" s="75">
        <f t="shared" ref="F79:F82" si="20">B79-E79</f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4.25">
      <c r="A80" s="74" t="s">
        <v>85</v>
      </c>
      <c r="B80" s="75">
        <f>VLOOKUP(A80,'Overview Budget'!A:N,4,FALSE)</f>
        <v>0</v>
      </c>
      <c r="C80" s="75">
        <v>0</v>
      </c>
      <c r="D80" s="75">
        <v>0</v>
      </c>
      <c r="E80" s="75">
        <f t="shared" si="19"/>
        <v>0</v>
      </c>
      <c r="F80" s="75">
        <f t="shared" si="2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4.25">
      <c r="A81" s="74" t="s">
        <v>86</v>
      </c>
      <c r="B81" s="75">
        <f>VLOOKUP(A81,'Overview Budget'!A:N,4,FALSE)</f>
        <v>0</v>
      </c>
      <c r="C81" s="75">
        <v>0</v>
      </c>
      <c r="D81" s="75">
        <v>0</v>
      </c>
      <c r="E81" s="75">
        <f t="shared" si="19"/>
        <v>0</v>
      </c>
      <c r="F81" s="75">
        <f t="shared" si="2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" thickBot="1">
      <c r="A82" s="74" t="s">
        <v>87</v>
      </c>
      <c r="B82" s="75">
        <f>VLOOKUP(A82,'Overview Budget'!A:N,4,FALSE)</f>
        <v>0</v>
      </c>
      <c r="C82" s="75">
        <v>0</v>
      </c>
      <c r="D82" s="75">
        <v>0</v>
      </c>
      <c r="E82" s="75">
        <f t="shared" si="19"/>
        <v>0</v>
      </c>
      <c r="F82" s="75">
        <f t="shared" si="2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" thickTop="1">
      <c r="A83" s="87" t="str">
        <f>"Total "&amp;A78</f>
        <v>Total CHARITY/GIFTS</v>
      </c>
      <c r="B83" s="88">
        <f>SUM(B79:B82)</f>
        <v>0</v>
      </c>
      <c r="C83" s="88"/>
      <c r="D83" s="88"/>
      <c r="E83" s="88">
        <f>SUM(E79:E82)</f>
        <v>0</v>
      </c>
      <c r="F83" s="8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4.25">
      <c r="A84" s="73"/>
      <c r="B84" s="24"/>
      <c r="C84" s="24"/>
      <c r="D84" s="24"/>
      <c r="E84" s="24"/>
      <c r="F84" s="2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4.25">
      <c r="A85" s="121" t="s">
        <v>88</v>
      </c>
      <c r="B85" s="106"/>
      <c r="C85" s="106"/>
      <c r="D85" s="106"/>
      <c r="E85" s="106"/>
      <c r="F85" s="10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4.25">
      <c r="A86" s="74" t="s">
        <v>90</v>
      </c>
      <c r="B86" s="75">
        <f>VLOOKUP(A86,'Overview Budget'!A:N,4,FALSE)</f>
        <v>0</v>
      </c>
      <c r="C86" s="75">
        <v>0</v>
      </c>
      <c r="D86" s="75">
        <v>0</v>
      </c>
      <c r="E86" s="75">
        <f t="shared" ref="E86:E96" si="21">SUM(C86:D86)</f>
        <v>0</v>
      </c>
      <c r="F86" s="75">
        <f t="shared" ref="F86:F96" si="22">B86-E86</f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4.25">
      <c r="A87" s="74" t="s">
        <v>91</v>
      </c>
      <c r="B87" s="75">
        <f>VLOOKUP(A87,'Overview Budget'!A:N,4,FALSE)</f>
        <v>0</v>
      </c>
      <c r="C87" s="75">
        <v>0</v>
      </c>
      <c r="D87" s="75">
        <v>0</v>
      </c>
      <c r="E87" s="75">
        <f t="shared" si="21"/>
        <v>0</v>
      </c>
      <c r="F87" s="75">
        <f t="shared" si="22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4.25">
      <c r="A88" s="74" t="s">
        <v>92</v>
      </c>
      <c r="B88" s="75">
        <f>VLOOKUP(A88,'Overview Budget'!A:N,4,FALSE)</f>
        <v>0</v>
      </c>
      <c r="C88" s="75">
        <v>0</v>
      </c>
      <c r="D88" s="75">
        <v>0</v>
      </c>
      <c r="E88" s="75">
        <f t="shared" si="21"/>
        <v>0</v>
      </c>
      <c r="F88" s="75">
        <f t="shared" si="22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4.25">
      <c r="A89" s="74" t="s">
        <v>93</v>
      </c>
      <c r="B89" s="75">
        <f>VLOOKUP(A89,'Overview Budget'!A:N,4,FALSE)</f>
        <v>0</v>
      </c>
      <c r="C89" s="75">
        <v>0</v>
      </c>
      <c r="D89" s="75">
        <v>0</v>
      </c>
      <c r="E89" s="75">
        <f t="shared" si="21"/>
        <v>0</v>
      </c>
      <c r="F89" s="75">
        <f t="shared" si="22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4.25">
      <c r="A90" s="74" t="s">
        <v>94</v>
      </c>
      <c r="B90" s="75">
        <f>VLOOKUP(A90,'Overview Budget'!A:N,4,FALSE)</f>
        <v>0</v>
      </c>
      <c r="C90" s="75">
        <v>0</v>
      </c>
      <c r="D90" s="75">
        <v>0</v>
      </c>
      <c r="E90" s="75">
        <f t="shared" si="21"/>
        <v>0</v>
      </c>
      <c r="F90" s="75">
        <f t="shared" si="22"/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4.25">
      <c r="A91" s="74" t="s">
        <v>95</v>
      </c>
      <c r="B91" s="75">
        <f>VLOOKUP(A91,'Overview Budget'!A:N,4,FALSE)</f>
        <v>0</v>
      </c>
      <c r="C91" s="75">
        <v>0</v>
      </c>
      <c r="D91" s="75">
        <v>0</v>
      </c>
      <c r="E91" s="75">
        <f t="shared" si="21"/>
        <v>0</v>
      </c>
      <c r="F91" s="75">
        <f t="shared" si="22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4.25">
      <c r="A92" s="74" t="s">
        <v>96</v>
      </c>
      <c r="B92" s="75">
        <f>VLOOKUP(A92,'Overview Budget'!A:N,4,FALSE)</f>
        <v>0</v>
      </c>
      <c r="C92" s="75">
        <v>0</v>
      </c>
      <c r="D92" s="75">
        <v>0</v>
      </c>
      <c r="E92" s="75">
        <f t="shared" si="21"/>
        <v>0</v>
      </c>
      <c r="F92" s="75">
        <f t="shared" si="22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4.25">
      <c r="A93" s="74" t="s">
        <v>97</v>
      </c>
      <c r="B93" s="75">
        <f>VLOOKUP(A93,'Overview Budget'!A:N,4,FALSE)</f>
        <v>0</v>
      </c>
      <c r="C93" s="75">
        <v>0</v>
      </c>
      <c r="D93" s="75">
        <v>0</v>
      </c>
      <c r="E93" s="75">
        <f t="shared" si="21"/>
        <v>0</v>
      </c>
      <c r="F93" s="75">
        <f t="shared" si="22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4.25">
      <c r="A94" s="74" t="s">
        <v>98</v>
      </c>
      <c r="B94" s="75">
        <f>VLOOKUP(A94,'Overview Budget'!A:N,4,FALSE)</f>
        <v>0</v>
      </c>
      <c r="C94" s="75">
        <v>0</v>
      </c>
      <c r="D94" s="75">
        <v>0</v>
      </c>
      <c r="E94" s="75">
        <f t="shared" si="21"/>
        <v>0</v>
      </c>
      <c r="F94" s="75">
        <f t="shared" si="22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4.25">
      <c r="A95" s="74" t="s">
        <v>99</v>
      </c>
      <c r="B95" s="75">
        <f>VLOOKUP(A95,'Overview Budget'!A:N,4,FALSE)</f>
        <v>0</v>
      </c>
      <c r="C95" s="75">
        <v>0</v>
      </c>
      <c r="D95" s="75">
        <v>0</v>
      </c>
      <c r="E95" s="75">
        <f t="shared" si="21"/>
        <v>0</v>
      </c>
      <c r="F95" s="75">
        <f t="shared" si="22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" thickBot="1">
      <c r="A96" s="74" t="s">
        <v>100</v>
      </c>
      <c r="B96" s="75">
        <f>VLOOKUP(A96,'Overview Budget'!A:N,4,FALSE)</f>
        <v>0</v>
      </c>
      <c r="C96" s="75">
        <v>0</v>
      </c>
      <c r="D96" s="75">
        <v>0</v>
      </c>
      <c r="E96" s="75">
        <f t="shared" si="21"/>
        <v>0</v>
      </c>
      <c r="F96" s="75">
        <f t="shared" si="22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" thickTop="1">
      <c r="A97" s="87" t="str">
        <f>"Total "&amp;A85</f>
        <v>Total SAVINGS</v>
      </c>
      <c r="B97" s="88">
        <f>SUM(B86:B96)</f>
        <v>0</v>
      </c>
      <c r="C97" s="88"/>
      <c r="D97" s="88"/>
      <c r="E97" s="88">
        <f>SUM(E86:E96)</f>
        <v>0</v>
      </c>
      <c r="F97" s="88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4.25">
      <c r="A98" s="73"/>
      <c r="B98" s="24"/>
      <c r="C98" s="24"/>
      <c r="D98" s="24"/>
      <c r="E98" s="24"/>
      <c r="F98" s="2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4.25">
      <c r="A99" s="105" t="s">
        <v>101</v>
      </c>
      <c r="B99" s="106"/>
      <c r="C99" s="108"/>
      <c r="D99" s="108"/>
      <c r="E99" s="107"/>
      <c r="F99" s="108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4.25">
      <c r="A100" s="90" t="s">
        <v>102</v>
      </c>
      <c r="B100" s="92">
        <f>VLOOKUP(A100,'Overview Budget'!A:N,4,FALSE)</f>
        <v>0</v>
      </c>
      <c r="C100" s="97">
        <v>0</v>
      </c>
      <c r="D100" s="98">
        <v>0</v>
      </c>
      <c r="E100" s="94">
        <f t="shared" ref="E100:E102" si="23">SUM(C100:D100)</f>
        <v>0</v>
      </c>
      <c r="F100" s="99">
        <f t="shared" ref="F100:F102" si="24">B100-E100</f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4.25">
      <c r="A101" s="76" t="s">
        <v>103</v>
      </c>
      <c r="B101" s="92">
        <f>VLOOKUP(A101,'Overview Budget'!A:N,4,FALSE)+B95</f>
        <v>0</v>
      </c>
      <c r="C101" s="97">
        <v>0</v>
      </c>
      <c r="D101" s="98">
        <v>0</v>
      </c>
      <c r="E101" s="98">
        <f t="shared" si="23"/>
        <v>0</v>
      </c>
      <c r="F101" s="99">
        <f t="shared" si="24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" thickBot="1">
      <c r="A102" s="120" t="s">
        <v>104</v>
      </c>
      <c r="B102" s="75">
        <f>VLOOKUP(A102,'Overview Budget'!A:N,4,FALSE)+B96</f>
        <v>0</v>
      </c>
      <c r="C102" s="100">
        <v>0</v>
      </c>
      <c r="D102" s="101">
        <v>0</v>
      </c>
      <c r="E102" s="109">
        <f t="shared" si="23"/>
        <v>0</v>
      </c>
      <c r="F102" s="110">
        <f t="shared" si="24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" thickTop="1">
      <c r="A103" s="87" t="str">
        <f>"Total "&amp;A99</f>
        <v>Total ENTERTAINMENT</v>
      </c>
      <c r="B103" s="88">
        <f>SUM(B100:B102)</f>
        <v>0</v>
      </c>
      <c r="C103" s="88"/>
      <c r="D103" s="88"/>
      <c r="E103" s="88">
        <f>SUM(E100:E102)</f>
        <v>0</v>
      </c>
      <c r="F103" s="88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7" t="s">
        <v>104</v>
      </c>
      <c r="B104" s="3">
        <f>VLOOKUP(A104,'Overview Budget'!A:N,7,FALSE)+B98</f>
        <v>0</v>
      </c>
      <c r="C104" s="11">
        <v>0</v>
      </c>
      <c r="D104" s="10">
        <v>0</v>
      </c>
      <c r="E104" s="3">
        <f t="shared" ref="E102:E104" si="25">SUM(C104:D104)</f>
        <v>0</v>
      </c>
      <c r="F104" s="4">
        <f t="shared" ref="F102:F104" si="26">B104-E104</f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>
      <c r="A105" s="5" t="str">
        <f>"Total "&amp;A101</f>
        <v xml:space="preserve">Total Guy's Discretionary </v>
      </c>
      <c r="B105" s="6">
        <f>SUM(B102:B104)</f>
        <v>0</v>
      </c>
      <c r="C105" s="8"/>
      <c r="D105" s="8"/>
      <c r="E105" s="6">
        <f>SUM(E102:E104)</f>
        <v>0</v>
      </c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38.25">
      <c r="A107" s="12" t="s">
        <v>111</v>
      </c>
      <c r="B107" s="13" t="s">
        <v>112</v>
      </c>
      <c r="C107" s="13" t="s">
        <v>113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>
      <c r="A108" s="14"/>
      <c r="B108" s="14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14"/>
      <c r="B109" s="14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>
      <c r="A110" s="14"/>
      <c r="B110" s="14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>
      <c r="A111" s="14"/>
      <c r="B111" s="14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>
      <c r="A112" s="14"/>
      <c r="B112" s="14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>
      <c r="A113" s="14"/>
      <c r="B113" s="14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25.5">
      <c r="A114" s="13" t="s">
        <v>114</v>
      </c>
      <c r="B114" s="13" t="s">
        <v>112</v>
      </c>
      <c r="C114" s="13" t="s">
        <v>115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>
      <c r="A115" s="15"/>
      <c r="B115" s="1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>
      <c r="A116" s="15"/>
      <c r="B116" s="1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>
      <c r="A117" s="15"/>
      <c r="B117" s="1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>
      <c r="A118" s="15"/>
      <c r="B118" s="1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>
      <c r="A119" s="15"/>
      <c r="B119" s="1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>
      <c r="A120" s="15"/>
      <c r="B120" s="1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>
      <c r="A121" s="15"/>
      <c r="B121" s="1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>
      <c r="A122" s="15"/>
      <c r="B122" s="1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>
      <c r="A123" s="17"/>
      <c r="B123" s="1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>
      <c r="A124" s="2"/>
      <c r="B124" s="1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>
      <c r="A125" s="2"/>
      <c r="B125" s="1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>
      <c r="A126" s="2"/>
      <c r="B126" s="1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>
      <c r="A127" s="2"/>
      <c r="B127" s="1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>
      <c r="A128" s="2"/>
      <c r="B128" s="1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>
      <c r="A129" s="2"/>
      <c r="B129" s="1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>
      <c r="A130" s="2"/>
      <c r="B130" s="1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>
      <c r="A131" s="2"/>
      <c r="B131" s="1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>
      <c r="A132" s="2"/>
      <c r="B132" s="1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>
      <c r="A133" s="2"/>
      <c r="B133" s="1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>
      <c r="A134" s="2"/>
      <c r="B134" s="1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</sheetData>
  <conditionalFormatting sqref="F104">
    <cfRule type="cellIs" dxfId="140" priority="7" operator="greaterThan">
      <formula>0</formula>
    </cfRule>
  </conditionalFormatting>
  <conditionalFormatting sqref="F104">
    <cfRule type="cellIs" dxfId="133" priority="14" operator="lessThan">
      <formula>0</formula>
    </cfRule>
  </conditionalFormatting>
  <conditionalFormatting sqref="F104">
    <cfRule type="cellIs" dxfId="126" priority="21" operator="equal">
      <formula>0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T134"/>
  <sheetViews>
    <sheetView workbookViewId="0">
      <pane ySplit="2" topLeftCell="A3" activePane="bottomLeft" state="frozen"/>
      <selection pane="bottomLeft" sqref="A1:F103"/>
    </sheetView>
  </sheetViews>
  <sheetFormatPr defaultColWidth="12.5703125" defaultRowHeight="12.75" customHeight="1"/>
  <cols>
    <col min="1" max="1" width="47" customWidth="1"/>
    <col min="2" max="2" width="7.140625" customWidth="1"/>
    <col min="3" max="3" width="9.42578125" customWidth="1"/>
    <col min="4" max="4" width="9.5703125" customWidth="1"/>
    <col min="5" max="5" width="9" customWidth="1"/>
    <col min="6" max="6" width="16" customWidth="1"/>
    <col min="7" max="7" width="58.28515625" customWidth="1"/>
    <col min="8" max="8" width="24.85546875" customWidth="1"/>
    <col min="9" max="20" width="15.140625" customWidth="1"/>
  </cols>
  <sheetData>
    <row r="1" spans="1:20" ht="22.5">
      <c r="A1" s="102" t="s">
        <v>117</v>
      </c>
      <c r="B1" s="114" t="s">
        <v>106</v>
      </c>
      <c r="C1" s="114" t="s">
        <v>107</v>
      </c>
      <c r="D1" s="114" t="s">
        <v>108</v>
      </c>
      <c r="E1" s="114" t="s">
        <v>109</v>
      </c>
      <c r="F1" s="114" t="s">
        <v>110</v>
      </c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2.5">
      <c r="A2" s="115"/>
      <c r="B2" s="116"/>
      <c r="C2" s="116"/>
      <c r="D2" s="116"/>
      <c r="E2" s="116"/>
      <c r="F2" s="1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7.5" customHeight="1">
      <c r="A3" s="121" t="s">
        <v>25</v>
      </c>
      <c r="B3" s="106"/>
      <c r="C3" s="106"/>
      <c r="D3" s="106"/>
      <c r="E3" s="106"/>
      <c r="F3" s="10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25">
      <c r="A4" s="74" t="s">
        <v>26</v>
      </c>
      <c r="B4" s="75">
        <f>VLOOKUP(A4,'Overview Budget'!A:N,4,FALSE)</f>
        <v>0</v>
      </c>
      <c r="C4" s="75">
        <v>0</v>
      </c>
      <c r="D4" s="75">
        <v>0</v>
      </c>
      <c r="E4" s="75">
        <f t="shared" ref="E4:E10" si="0">SUM(C4:D4)</f>
        <v>0</v>
      </c>
      <c r="F4" s="75">
        <f t="shared" ref="F4:F10" si="1">B4-E4</f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s="74" t="s">
        <v>27</v>
      </c>
      <c r="B5" s="75">
        <f>VLOOKUP(A5,'Overview Budget'!A:N,4,FALSE)</f>
        <v>0</v>
      </c>
      <c r="C5" s="75">
        <v>0</v>
      </c>
      <c r="D5" s="75">
        <v>0</v>
      </c>
      <c r="E5" s="75">
        <f t="shared" si="0"/>
        <v>0</v>
      </c>
      <c r="F5" s="75">
        <f t="shared" si="1"/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4.25">
      <c r="A6" s="74" t="s">
        <v>28</v>
      </c>
      <c r="B6" s="75">
        <f>VLOOKUP(A6,'Overview Budget'!A:N,4,FALSE)</f>
        <v>0</v>
      </c>
      <c r="C6" s="75">
        <v>0</v>
      </c>
      <c r="D6" s="75">
        <v>0</v>
      </c>
      <c r="E6" s="75">
        <f t="shared" si="0"/>
        <v>0</v>
      </c>
      <c r="F6" s="75">
        <f t="shared" si="1"/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25" hidden="1">
      <c r="A7" s="74" t="s">
        <v>29</v>
      </c>
      <c r="B7" s="75">
        <f>VLOOKUP(A7,'Overview Budget'!A:N,4,FALSE)</f>
        <v>0</v>
      </c>
      <c r="C7" s="75">
        <v>0</v>
      </c>
      <c r="D7" s="75">
        <v>0</v>
      </c>
      <c r="E7" s="75">
        <f t="shared" si="0"/>
        <v>0</v>
      </c>
      <c r="F7" s="75">
        <f t="shared" si="1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4.25" hidden="1">
      <c r="A8" s="74" t="s">
        <v>30</v>
      </c>
      <c r="B8" s="75">
        <f>VLOOKUP(A8,'Overview Budget'!A:N,4,FALSE)</f>
        <v>0</v>
      </c>
      <c r="C8" s="75">
        <v>0</v>
      </c>
      <c r="D8" s="75">
        <v>0</v>
      </c>
      <c r="E8" s="75">
        <f t="shared" si="0"/>
        <v>0</v>
      </c>
      <c r="F8" s="75">
        <f t="shared" si="1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25">
      <c r="A9" s="74" t="s">
        <v>31</v>
      </c>
      <c r="B9" s="75">
        <f>VLOOKUP(A9,'Overview Budget'!A:N,4,FALSE)</f>
        <v>0</v>
      </c>
      <c r="C9" s="75">
        <v>0</v>
      </c>
      <c r="D9" s="75">
        <v>0</v>
      </c>
      <c r="E9" s="75">
        <f t="shared" si="0"/>
        <v>0</v>
      </c>
      <c r="F9" s="75">
        <f t="shared" si="1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4.25">
      <c r="A10" s="74" t="s">
        <v>32</v>
      </c>
      <c r="B10" s="75">
        <f>VLOOKUP(A10,'Overview Budget'!A:N,4,FALSE)</f>
        <v>0</v>
      </c>
      <c r="C10" s="75">
        <v>0</v>
      </c>
      <c r="D10" s="75">
        <v>0</v>
      </c>
      <c r="E10" s="75">
        <f t="shared" si="0"/>
        <v>0</v>
      </c>
      <c r="F10" s="75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 hidden="1" thickTop="1">
      <c r="A11" s="87" t="str">
        <f>"Total "&amp;A3</f>
        <v>Total FIXED EXPENSES</v>
      </c>
      <c r="B11" s="88">
        <f>SUM(B4:B10)</f>
        <v>0</v>
      </c>
      <c r="C11" s="88">
        <f t="shared" ref="C11:F11" si="2">SUM(C4:C10)</f>
        <v>0</v>
      </c>
      <c r="D11" s="88">
        <f t="shared" si="2"/>
        <v>0</v>
      </c>
      <c r="E11" s="88">
        <f t="shared" si="2"/>
        <v>0</v>
      </c>
      <c r="F11" s="89">
        <f t="shared" si="2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4.25">
      <c r="A12" s="73"/>
      <c r="B12" s="24"/>
      <c r="C12" s="24"/>
      <c r="D12" s="24"/>
      <c r="E12" s="24"/>
      <c r="F12" s="2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4.25">
      <c r="A13" s="121" t="s">
        <v>33</v>
      </c>
      <c r="B13" s="106"/>
      <c r="C13" s="106"/>
      <c r="D13" s="106"/>
      <c r="E13" s="106"/>
      <c r="F13" s="10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4.25">
      <c r="A14" s="74" t="s">
        <v>34</v>
      </c>
      <c r="B14" s="75">
        <f>VLOOKUP(A14,'Overview Budget'!A:N,4,FALSE)</f>
        <v>0</v>
      </c>
      <c r="C14" s="75">
        <v>0</v>
      </c>
      <c r="D14" s="75">
        <v>0</v>
      </c>
      <c r="E14" s="75">
        <f t="shared" ref="E14:E18" si="3">SUM(C14:D14)</f>
        <v>0</v>
      </c>
      <c r="F14" s="75">
        <f t="shared" ref="F14:F21" si="4">B14-E14</f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4.25" hidden="1">
      <c r="A15" s="74" t="s">
        <v>35</v>
      </c>
      <c r="B15" s="75">
        <f>VLOOKUP(A15,'Overview Budget'!A:N,4,FALSE)</f>
        <v>0</v>
      </c>
      <c r="C15" s="75">
        <v>0</v>
      </c>
      <c r="D15" s="75">
        <v>0</v>
      </c>
      <c r="E15" s="75">
        <f t="shared" si="3"/>
        <v>0</v>
      </c>
      <c r="F15" s="75">
        <f t="shared" si="4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4.25" hidden="1">
      <c r="A16" s="74" t="s">
        <v>36</v>
      </c>
      <c r="B16" s="75">
        <f>VLOOKUP(A16,'Overview Budget'!A:N,4,FALSE)</f>
        <v>0</v>
      </c>
      <c r="C16" s="75">
        <v>0</v>
      </c>
      <c r="D16" s="75">
        <v>0</v>
      </c>
      <c r="E16" s="75">
        <f t="shared" si="3"/>
        <v>0</v>
      </c>
      <c r="F16" s="75">
        <f t="shared" si="4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4.25" hidden="1">
      <c r="A17" s="74" t="s">
        <v>37</v>
      </c>
      <c r="B17" s="75">
        <f>VLOOKUP(A17,'Overview Budget'!A:N,4,FALSE)</f>
        <v>0</v>
      </c>
      <c r="C17" s="75">
        <v>0</v>
      </c>
      <c r="D17" s="75">
        <v>0</v>
      </c>
      <c r="E17" s="75">
        <f t="shared" si="3"/>
        <v>0</v>
      </c>
      <c r="F17" s="75">
        <f t="shared" si="4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4.25" hidden="1">
      <c r="A18" s="74" t="s">
        <v>38</v>
      </c>
      <c r="B18" s="75">
        <f>VLOOKUP(A18,'Overview Budget'!A:N,4,FALSE)</f>
        <v>0</v>
      </c>
      <c r="C18" s="75">
        <v>0</v>
      </c>
      <c r="D18" s="75">
        <v>0</v>
      </c>
      <c r="E18" s="75">
        <f t="shared" si="3"/>
        <v>0</v>
      </c>
      <c r="F18" s="75">
        <f t="shared" si="4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4.25" hidden="1">
      <c r="A19" s="74" t="s">
        <v>39</v>
      </c>
      <c r="B19" s="75">
        <f>VLOOKUP(A19,'Overview Budget'!A:N,4,FALSE)</f>
        <v>0</v>
      </c>
      <c r="C19" s="75">
        <v>0</v>
      </c>
      <c r="D19" s="75">
        <v>0</v>
      </c>
      <c r="E19" s="75">
        <v>0</v>
      </c>
      <c r="F19" s="75">
        <f t="shared" si="4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4.25" hidden="1">
      <c r="A20" s="74" t="s">
        <v>40</v>
      </c>
      <c r="B20" s="75">
        <f>VLOOKUP(A20,'Overview Budget'!A:N,4,FALSE)</f>
        <v>0</v>
      </c>
      <c r="C20" s="75">
        <v>0</v>
      </c>
      <c r="D20" s="75">
        <v>0</v>
      </c>
      <c r="E20" s="75">
        <v>0</v>
      </c>
      <c r="F20" s="75">
        <f t="shared" si="4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4.25" hidden="1">
      <c r="A21" s="74" t="s">
        <v>41</v>
      </c>
      <c r="B21" s="75">
        <f>VLOOKUP(A21,'Overview Budget'!A:N,4,FALSE)</f>
        <v>0</v>
      </c>
      <c r="C21" s="75">
        <v>0</v>
      </c>
      <c r="D21" s="75">
        <v>0</v>
      </c>
      <c r="E21" s="75">
        <v>0</v>
      </c>
      <c r="F21" s="75">
        <f t="shared" si="4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 hidden="1" thickTop="1">
      <c r="A22" s="87" t="str">
        <f>"Total "&amp;A13</f>
        <v>Total TEMPORARY EXPENSES</v>
      </c>
      <c r="B22" s="88">
        <f>SUM(B14:B21)</f>
        <v>0</v>
      </c>
      <c r="C22" s="88">
        <f t="shared" ref="C22:F22" si="5">SUM(C14:C21)</f>
        <v>0</v>
      </c>
      <c r="D22" s="88">
        <f t="shared" si="5"/>
        <v>0</v>
      </c>
      <c r="E22" s="88">
        <f t="shared" si="5"/>
        <v>0</v>
      </c>
      <c r="F22" s="89">
        <f t="shared" si="5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idden="1"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4.25" hidden="1">
      <c r="A24" s="121" t="s">
        <v>42</v>
      </c>
      <c r="B24" s="106"/>
      <c r="C24" s="106"/>
      <c r="D24" s="106"/>
      <c r="E24" s="106"/>
      <c r="F24" s="10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4.25" hidden="1">
      <c r="A25" s="74" t="s">
        <v>43</v>
      </c>
      <c r="B25" s="75">
        <f>VLOOKUP(A25,'Overview Budget'!A:N,4,FALSE)</f>
        <v>0</v>
      </c>
      <c r="C25" s="75">
        <v>0</v>
      </c>
      <c r="D25" s="75">
        <v>0</v>
      </c>
      <c r="E25" s="75">
        <f t="shared" ref="E25:E33" si="6">SUM(C25:D25)</f>
        <v>0</v>
      </c>
      <c r="F25" s="75">
        <f t="shared" ref="F25:F33" si="7">B25-E25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4.25">
      <c r="A26" s="74" t="s">
        <v>44</v>
      </c>
      <c r="B26" s="75">
        <f>VLOOKUP(A26,'Overview Budget'!A:N,4,FALSE)</f>
        <v>0</v>
      </c>
      <c r="C26" s="75">
        <v>0</v>
      </c>
      <c r="D26" s="75">
        <v>0</v>
      </c>
      <c r="E26" s="75">
        <f t="shared" si="6"/>
        <v>0</v>
      </c>
      <c r="F26" s="75">
        <f t="shared" si="7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25">
      <c r="A27" s="74" t="s">
        <v>45</v>
      </c>
      <c r="B27" s="75">
        <f>VLOOKUP(A27,'Overview Budget'!A:N,4,FALSE)</f>
        <v>0</v>
      </c>
      <c r="C27" s="75">
        <v>0</v>
      </c>
      <c r="D27" s="75">
        <v>0</v>
      </c>
      <c r="E27" s="75">
        <f t="shared" si="6"/>
        <v>0</v>
      </c>
      <c r="F27" s="75">
        <f t="shared" si="7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4.25">
      <c r="A28" s="74" t="s">
        <v>46</v>
      </c>
      <c r="B28" s="75">
        <f>VLOOKUP(A28,'Overview Budget'!A:N,4,FALSE)</f>
        <v>0</v>
      </c>
      <c r="C28" s="75">
        <v>0</v>
      </c>
      <c r="D28" s="75">
        <v>0</v>
      </c>
      <c r="E28" s="75">
        <f t="shared" si="6"/>
        <v>0</v>
      </c>
      <c r="F28" s="75">
        <f t="shared" si="7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4.25">
      <c r="A29" s="74" t="s">
        <v>47</v>
      </c>
      <c r="B29" s="75">
        <f>VLOOKUP(A29,'Overview Budget'!A:N,4,FALSE)</f>
        <v>0</v>
      </c>
      <c r="C29" s="75">
        <v>0</v>
      </c>
      <c r="D29" s="75">
        <v>0</v>
      </c>
      <c r="E29" s="75">
        <f t="shared" si="6"/>
        <v>0</v>
      </c>
      <c r="F29" s="75">
        <f t="shared" si="7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4.25" hidden="1">
      <c r="A30" s="74" t="s">
        <v>48</v>
      </c>
      <c r="B30" s="75">
        <f>VLOOKUP(A30,'Overview Budget'!A:N,4,FALSE)</f>
        <v>0</v>
      </c>
      <c r="C30" s="75">
        <v>0</v>
      </c>
      <c r="D30" s="75">
        <v>0</v>
      </c>
      <c r="E30" s="75">
        <f t="shared" si="6"/>
        <v>0</v>
      </c>
      <c r="F30" s="75">
        <f t="shared" si="7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" thickBot="1">
      <c r="A31" s="74" t="s">
        <v>40</v>
      </c>
      <c r="B31" s="75">
        <f>VLOOKUP(A31,'Overview Budget'!A:N,4,FALSE)</f>
        <v>0</v>
      </c>
      <c r="C31" s="75">
        <v>0</v>
      </c>
      <c r="D31" s="75">
        <v>0</v>
      </c>
      <c r="E31" s="75">
        <f t="shared" si="6"/>
        <v>0</v>
      </c>
      <c r="F31" s="75">
        <f t="shared" si="7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 hidden="1" thickBot="1">
      <c r="A32" s="74" t="s">
        <v>49</v>
      </c>
      <c r="B32" s="75">
        <f>VLOOKUP(A32,'Overview Budget'!A:N,4,FALSE)</f>
        <v>0</v>
      </c>
      <c r="C32" s="75">
        <v>0</v>
      </c>
      <c r="D32" s="75">
        <v>0</v>
      </c>
      <c r="E32" s="75">
        <f t="shared" si="6"/>
        <v>0</v>
      </c>
      <c r="F32" s="75">
        <f t="shared" si="7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 hidden="1" thickBot="1">
      <c r="A33" s="74" t="s">
        <v>50</v>
      </c>
      <c r="B33" s="75">
        <f>VLOOKUP(A33,'Overview Budget'!A:N,4,FALSE)</f>
        <v>0</v>
      </c>
      <c r="C33" s="75">
        <v>0</v>
      </c>
      <c r="D33" s="75">
        <v>0</v>
      </c>
      <c r="E33" s="75">
        <f t="shared" si="6"/>
        <v>0</v>
      </c>
      <c r="F33" s="75">
        <f t="shared" si="7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" thickTop="1">
      <c r="A34" s="87" t="str">
        <f>"Total "&amp;A24</f>
        <v>Total DAILY LIVING</v>
      </c>
      <c r="B34" s="88">
        <f t="shared" ref="B34:F34" si="8">SUM(B25:B33)</f>
        <v>0</v>
      </c>
      <c r="C34" s="88">
        <f t="shared" si="8"/>
        <v>0</v>
      </c>
      <c r="D34" s="88">
        <f t="shared" si="8"/>
        <v>0</v>
      </c>
      <c r="E34" s="88">
        <f t="shared" si="8"/>
        <v>0</v>
      </c>
      <c r="F34" s="89">
        <f t="shared" si="8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4.25">
      <c r="A35" s="73"/>
      <c r="B35" s="24"/>
      <c r="C35" s="24"/>
      <c r="D35" s="24"/>
      <c r="E35" s="24"/>
      <c r="F35" s="2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4.25">
      <c r="A36" s="121" t="s">
        <v>51</v>
      </c>
      <c r="B36" s="106"/>
      <c r="C36" s="106"/>
      <c r="D36" s="106"/>
      <c r="E36" s="106"/>
      <c r="F36" s="10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4.25">
      <c r="A37" s="74" t="s">
        <v>52</v>
      </c>
      <c r="B37" s="75">
        <f>VLOOKUP(A37,'Overview Budget'!A:N,4,FALSE)</f>
        <v>0</v>
      </c>
      <c r="C37" s="75">
        <v>0</v>
      </c>
      <c r="D37" s="75">
        <v>0</v>
      </c>
      <c r="E37" s="75">
        <f t="shared" ref="E37:E45" si="9">SUM(C37:D37)</f>
        <v>0</v>
      </c>
      <c r="F37" s="75">
        <f t="shared" ref="F37:F45" si="10">B37-E37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4.25">
      <c r="A38" s="74" t="s">
        <v>53</v>
      </c>
      <c r="B38" s="75">
        <f>VLOOKUP(A38,'Overview Budget'!A:N,4,FALSE)</f>
        <v>0</v>
      </c>
      <c r="C38" s="75">
        <v>0</v>
      </c>
      <c r="D38" s="75">
        <v>0</v>
      </c>
      <c r="E38" s="75">
        <f t="shared" si="9"/>
        <v>0</v>
      </c>
      <c r="F38" s="75">
        <f t="shared" si="1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4.25">
      <c r="A39" s="74" t="s">
        <v>57</v>
      </c>
      <c r="B39" s="75">
        <f>VLOOKUP(A39,'Overview Budget'!A:N,4,FALSE)</f>
        <v>0</v>
      </c>
      <c r="C39" s="75">
        <v>0</v>
      </c>
      <c r="D39" s="75">
        <v>0</v>
      </c>
      <c r="E39" s="75">
        <f t="shared" si="9"/>
        <v>0</v>
      </c>
      <c r="F39" s="75">
        <f t="shared" si="1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4.25">
      <c r="A40" s="74" t="s">
        <v>58</v>
      </c>
      <c r="B40" s="75">
        <f>VLOOKUP(A40,'Overview Budget'!A:N,4,FALSE)</f>
        <v>0</v>
      </c>
      <c r="C40" s="75">
        <v>0</v>
      </c>
      <c r="D40" s="75">
        <v>0</v>
      </c>
      <c r="E40" s="75">
        <f t="shared" si="9"/>
        <v>0</v>
      </c>
      <c r="F40" s="75">
        <f t="shared" si="1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4.25" hidden="1">
      <c r="A41" s="74" t="s">
        <v>59</v>
      </c>
      <c r="B41" s="75">
        <f>VLOOKUP(A41,'Overview Budget'!A:N,4,FALSE)</f>
        <v>0</v>
      </c>
      <c r="C41" s="75">
        <v>0</v>
      </c>
      <c r="D41" s="75">
        <v>0</v>
      </c>
      <c r="E41" s="75">
        <f t="shared" si="9"/>
        <v>0</v>
      </c>
      <c r="F41" s="75">
        <f t="shared" si="1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4.25" hidden="1">
      <c r="A42" s="74" t="s">
        <v>54</v>
      </c>
      <c r="B42" s="75">
        <f>VLOOKUP(A42,'Overview Budget'!A:N,4,FALSE)</f>
        <v>0</v>
      </c>
      <c r="C42" s="75">
        <v>0</v>
      </c>
      <c r="D42" s="75">
        <v>0</v>
      </c>
      <c r="E42" s="75">
        <f t="shared" si="9"/>
        <v>0</v>
      </c>
      <c r="F42" s="75">
        <f t="shared" si="1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4.25" hidden="1">
      <c r="A43" s="74" t="s">
        <v>55</v>
      </c>
      <c r="B43" s="75">
        <f>VLOOKUP(A43,'Overview Budget'!A:N,4,FALSE)</f>
        <v>0</v>
      </c>
      <c r="C43" s="75">
        <v>0</v>
      </c>
      <c r="D43" s="75">
        <v>0</v>
      </c>
      <c r="E43" s="75">
        <f t="shared" si="9"/>
        <v>0</v>
      </c>
      <c r="F43" s="75">
        <f t="shared" si="1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 thickBot="1">
      <c r="A44" s="74" t="s">
        <v>56</v>
      </c>
      <c r="B44" s="75">
        <f>VLOOKUP(A44,'Overview Budget'!A:N,4,FALSE)</f>
        <v>0</v>
      </c>
      <c r="C44" s="75">
        <v>0</v>
      </c>
      <c r="D44" s="75">
        <v>0</v>
      </c>
      <c r="E44" s="75">
        <f t="shared" si="9"/>
        <v>0</v>
      </c>
      <c r="F44" s="75">
        <f t="shared" si="1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 hidden="1" thickBot="1">
      <c r="A45" s="74" t="s">
        <v>24</v>
      </c>
      <c r="B45" s="75">
        <f>VLOOKUP(A45,'Overview Budget'!A:N,4,FALSE)</f>
        <v>0</v>
      </c>
      <c r="C45" s="75">
        <v>0</v>
      </c>
      <c r="D45" s="75">
        <v>0</v>
      </c>
      <c r="E45" s="75">
        <f t="shared" si="9"/>
        <v>0</v>
      </c>
      <c r="F45" s="75">
        <f t="shared" si="1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thickTop="1">
      <c r="A46" s="87" t="str">
        <f>"Total "&amp;A36</f>
        <v>Total CHILDREN</v>
      </c>
      <c r="B46" s="88">
        <f>SUM(B37:B45)</f>
        <v>0</v>
      </c>
      <c r="C46" s="88"/>
      <c r="D46" s="88"/>
      <c r="E46" s="88"/>
      <c r="F46" s="8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4.25" hidden="1">
      <c r="A47" s="73"/>
      <c r="B47" s="24"/>
      <c r="C47" s="24"/>
      <c r="D47" s="24"/>
      <c r="E47" s="24"/>
      <c r="F47" s="2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4.25">
      <c r="A48" s="121" t="s">
        <v>60</v>
      </c>
      <c r="B48" s="106"/>
      <c r="C48" s="106"/>
      <c r="D48" s="106"/>
      <c r="E48" s="106"/>
      <c r="F48" s="10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4.25">
      <c r="A49" s="74" t="s">
        <v>61</v>
      </c>
      <c r="B49" s="75">
        <f>VLOOKUP(A49,'Overview Budget'!A:N,4,FALSE)</f>
        <v>0</v>
      </c>
      <c r="C49" s="75">
        <v>0</v>
      </c>
      <c r="D49" s="75">
        <v>0</v>
      </c>
      <c r="E49" s="75">
        <f t="shared" ref="E49:E52" si="11">SUM(C49:D49)</f>
        <v>0</v>
      </c>
      <c r="F49" s="75">
        <f t="shared" ref="F49:F52" si="12">B49-E49</f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4.25">
      <c r="A50" s="74" t="s">
        <v>62</v>
      </c>
      <c r="B50" s="75">
        <f>VLOOKUP(A50,'Overview Budget'!A:N,4,FALSE)</f>
        <v>0</v>
      </c>
      <c r="C50" s="75">
        <v>0</v>
      </c>
      <c r="D50" s="75">
        <v>0</v>
      </c>
      <c r="E50" s="75">
        <f t="shared" si="11"/>
        <v>0</v>
      </c>
      <c r="F50" s="75">
        <f t="shared" si="12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4.25">
      <c r="A51" s="74" t="s">
        <v>63</v>
      </c>
      <c r="B51" s="75">
        <f>VLOOKUP(A51,'Overview Budget'!A:N,4,FALSE)</f>
        <v>0</v>
      </c>
      <c r="C51" s="75">
        <v>0</v>
      </c>
      <c r="D51" s="75">
        <v>0</v>
      </c>
      <c r="E51" s="75">
        <f t="shared" si="11"/>
        <v>0</v>
      </c>
      <c r="F51" s="75">
        <f t="shared" si="12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4.25" hidden="1">
      <c r="A52" s="74" t="s">
        <v>64</v>
      </c>
      <c r="B52" s="75">
        <f>VLOOKUP(A52,'Overview Budget'!A:N,4,FALSE)</f>
        <v>0</v>
      </c>
      <c r="C52" s="75">
        <v>0</v>
      </c>
      <c r="D52" s="75">
        <v>0</v>
      </c>
      <c r="E52" s="75">
        <f t="shared" si="11"/>
        <v>0</v>
      </c>
      <c r="F52" s="75">
        <f t="shared" si="12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 hidden="1" thickTop="1">
      <c r="A53" s="87" t="str">
        <f>"Total "&amp;A48</f>
        <v>Total TRANSPORTATION</v>
      </c>
      <c r="B53" s="88">
        <f>SUM(B49:B52)</f>
        <v>0</v>
      </c>
      <c r="C53" s="88"/>
      <c r="D53" s="88"/>
      <c r="E53" s="88">
        <f>SUM(E49:E52)</f>
        <v>0</v>
      </c>
      <c r="F53" s="8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4.25" hidden="1">
      <c r="A54" s="73"/>
      <c r="B54" s="24"/>
      <c r="C54" s="24"/>
      <c r="D54" s="24"/>
      <c r="E54" s="24"/>
      <c r="F54" s="2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4.25">
      <c r="A55" s="121" t="s">
        <v>65</v>
      </c>
      <c r="B55" s="106"/>
      <c r="C55" s="106"/>
      <c r="D55" s="106"/>
      <c r="E55" s="106"/>
      <c r="F55" s="10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4.25">
      <c r="A56" s="74" t="s">
        <v>66</v>
      </c>
      <c r="B56" s="75">
        <f>VLOOKUP(A56,'Overview Budget'!A:N,4,FALSE)</f>
        <v>0</v>
      </c>
      <c r="C56" s="75">
        <v>0</v>
      </c>
      <c r="D56" s="75">
        <v>0</v>
      </c>
      <c r="E56" s="75">
        <f t="shared" ref="E56:E58" si="13">SUM(C56:D56)</f>
        <v>0</v>
      </c>
      <c r="F56" s="75">
        <f t="shared" ref="F56:F58" si="14">B56-E56</f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4.25" hidden="1">
      <c r="A57" s="74" t="s">
        <v>67</v>
      </c>
      <c r="B57" s="75">
        <f>VLOOKUP(A57,'Overview Budget'!A:N,4,FALSE)</f>
        <v>0</v>
      </c>
      <c r="C57" s="75">
        <v>0</v>
      </c>
      <c r="D57" s="75">
        <v>0</v>
      </c>
      <c r="E57" s="75">
        <f t="shared" si="13"/>
        <v>0</v>
      </c>
      <c r="F57" s="75">
        <f t="shared" si="14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4.25" hidden="1">
      <c r="A58" s="74" t="s">
        <v>68</v>
      </c>
      <c r="B58" s="75">
        <f>VLOOKUP(A58,'Overview Budget'!A:N,4,FALSE)</f>
        <v>0</v>
      </c>
      <c r="C58" s="75">
        <v>0</v>
      </c>
      <c r="D58" s="75">
        <v>0</v>
      </c>
      <c r="E58" s="75">
        <f t="shared" si="13"/>
        <v>0</v>
      </c>
      <c r="F58" s="75">
        <f t="shared" si="14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4.25" hidden="1">
      <c r="A59" s="84" t="str">
        <f>"Total "&amp;A55</f>
        <v>Total HEALTH</v>
      </c>
      <c r="B59" s="85">
        <f>SUM(B56:B58)</f>
        <v>0</v>
      </c>
      <c r="C59" s="86"/>
      <c r="D59" s="86"/>
      <c r="E59" s="85">
        <f>SUM(E56:E58)</f>
        <v>0</v>
      </c>
      <c r="F59" s="8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4.25" hidden="1">
      <c r="A60" s="73"/>
      <c r="B60" s="24"/>
      <c r="C60" s="24"/>
      <c r="D60" s="24"/>
      <c r="E60" s="24"/>
      <c r="F60" s="2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4.25" hidden="1">
      <c r="A61" s="121" t="s">
        <v>69</v>
      </c>
      <c r="B61" s="106"/>
      <c r="C61" s="106"/>
      <c r="D61" s="106"/>
      <c r="E61" s="106"/>
      <c r="F61" s="10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4.25" hidden="1">
      <c r="A62" s="74" t="s">
        <v>70</v>
      </c>
      <c r="B62" s="75">
        <f>VLOOKUP(A62,'Overview Budget'!A:M,4,FALSE)</f>
        <v>0</v>
      </c>
      <c r="C62" s="75">
        <v>0</v>
      </c>
      <c r="D62" s="75">
        <v>0</v>
      </c>
      <c r="E62" s="75">
        <f t="shared" ref="E62:E67" si="15">SUM(C62:D62)</f>
        <v>0</v>
      </c>
      <c r="F62" s="75">
        <f t="shared" ref="F62:F67" si="16">B62-E62</f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4.25">
      <c r="A63" s="74" t="s">
        <v>71</v>
      </c>
      <c r="B63" s="75">
        <f>VLOOKUP(A63,'Overview Budget'!A:M,4,FALSE)</f>
        <v>0</v>
      </c>
      <c r="C63" s="75">
        <v>0</v>
      </c>
      <c r="D63" s="75">
        <v>0</v>
      </c>
      <c r="E63" s="75">
        <f t="shared" si="15"/>
        <v>0</v>
      </c>
      <c r="F63" s="75">
        <f t="shared" si="16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4.25">
      <c r="A64" s="74" t="s">
        <v>72</v>
      </c>
      <c r="B64" s="75">
        <f>VLOOKUP(A64,'Overview Budget'!A:M,4,FALSE)</f>
        <v>0</v>
      </c>
      <c r="C64" s="75">
        <v>0</v>
      </c>
      <c r="D64" s="75">
        <v>0</v>
      </c>
      <c r="E64" s="75">
        <f t="shared" si="15"/>
        <v>0</v>
      </c>
      <c r="F64" s="75">
        <f t="shared" si="16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4.25" hidden="1">
      <c r="A65" s="74" t="s">
        <v>73</v>
      </c>
      <c r="B65" s="75">
        <f>VLOOKUP(A65,'Overview Budget'!A:M,4,FALSE)</f>
        <v>0</v>
      </c>
      <c r="C65" s="75">
        <v>0</v>
      </c>
      <c r="D65" s="75">
        <v>0</v>
      </c>
      <c r="E65" s="75">
        <f t="shared" si="15"/>
        <v>0</v>
      </c>
      <c r="F65" s="75">
        <f t="shared" si="16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4.25" hidden="1">
      <c r="A66" s="74" t="s">
        <v>74</v>
      </c>
      <c r="B66" s="75">
        <f>VLOOKUP(A66,'Overview Budget'!A:M,4,FALSE)</f>
        <v>0</v>
      </c>
      <c r="C66" s="75">
        <v>0</v>
      </c>
      <c r="D66" s="75">
        <v>0</v>
      </c>
      <c r="E66" s="75">
        <f t="shared" si="15"/>
        <v>0</v>
      </c>
      <c r="F66" s="75">
        <f t="shared" si="16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4.25">
      <c r="A67" s="74" t="s">
        <v>75</v>
      </c>
      <c r="B67" s="75">
        <f>VLOOKUP(A67,'Overview Budget'!A:M,4,FALSE)</f>
        <v>0</v>
      </c>
      <c r="C67" s="75">
        <v>0</v>
      </c>
      <c r="D67" s="75">
        <v>0</v>
      </c>
      <c r="E67" s="75">
        <f t="shared" si="15"/>
        <v>0</v>
      </c>
      <c r="F67" s="75">
        <f t="shared" si="16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 hidden="1" thickTop="1">
      <c r="A68" s="87" t="str">
        <f>"Total "&amp;A61</f>
        <v>Total INSURANCE</v>
      </c>
      <c r="B68" s="88">
        <f>SUM(B62:B67)</f>
        <v>0</v>
      </c>
      <c r="C68" s="88"/>
      <c r="D68" s="88"/>
      <c r="E68" s="88"/>
      <c r="F68" s="8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4.25" hidden="1">
      <c r="A69" s="73"/>
      <c r="B69" s="24"/>
      <c r="C69" s="24"/>
      <c r="D69" s="24"/>
      <c r="E69" s="24"/>
      <c r="F69" s="2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4.25">
      <c r="A70" s="121" t="s">
        <v>76</v>
      </c>
      <c r="B70" s="106"/>
      <c r="C70" s="106"/>
      <c r="D70" s="106"/>
      <c r="E70" s="106"/>
      <c r="F70" s="10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4.25">
      <c r="A71" s="74" t="s">
        <v>77</v>
      </c>
      <c r="B71" s="75">
        <f>VLOOKUP(A71,'Overview Budget'!A:M,4,FALSE)</f>
        <v>0</v>
      </c>
      <c r="C71" s="75">
        <v>0</v>
      </c>
      <c r="D71" s="75">
        <v>0</v>
      </c>
      <c r="E71" s="75">
        <f t="shared" ref="E71:E75" si="17">SUM(C71:D71)</f>
        <v>0</v>
      </c>
      <c r="F71" s="75">
        <f t="shared" ref="F71:F75" si="18">B71-E71</f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4.25" hidden="1">
      <c r="A72" s="74" t="s">
        <v>78</v>
      </c>
      <c r="B72" s="75">
        <f>VLOOKUP(A72,'Overview Budget'!A:M,4,FALSE)</f>
        <v>0</v>
      </c>
      <c r="C72" s="75">
        <v>0</v>
      </c>
      <c r="D72" s="75">
        <v>0</v>
      </c>
      <c r="E72" s="75">
        <f t="shared" si="17"/>
        <v>0</v>
      </c>
      <c r="F72" s="75">
        <f t="shared" si="18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4.25" hidden="1">
      <c r="A73" s="74" t="s">
        <v>79</v>
      </c>
      <c r="B73" s="75">
        <f>VLOOKUP(A73,'Overview Budget'!A:M,4,FALSE)</f>
        <v>0</v>
      </c>
      <c r="C73" s="75">
        <v>0</v>
      </c>
      <c r="D73" s="75">
        <v>0</v>
      </c>
      <c r="E73" s="75">
        <f t="shared" si="17"/>
        <v>0</v>
      </c>
      <c r="F73" s="75">
        <f t="shared" si="18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4.25" hidden="1">
      <c r="A74" s="74" t="s">
        <v>80</v>
      </c>
      <c r="B74" s="75">
        <f>VLOOKUP(A74,'Overview Budget'!A:M,4,FALSE)</f>
        <v>0</v>
      </c>
      <c r="C74" s="75">
        <v>0</v>
      </c>
      <c r="D74" s="75">
        <v>0</v>
      </c>
      <c r="E74" s="75">
        <f t="shared" si="17"/>
        <v>0</v>
      </c>
      <c r="F74" s="75">
        <f t="shared" si="18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4.25" hidden="1">
      <c r="A75" s="74" t="s">
        <v>81</v>
      </c>
      <c r="B75" s="75">
        <f>VLOOKUP(A75,'Overview Budget'!A:M,4,FALSE)</f>
        <v>0</v>
      </c>
      <c r="C75" s="75">
        <v>0</v>
      </c>
      <c r="D75" s="75">
        <v>0</v>
      </c>
      <c r="E75" s="75">
        <f t="shared" si="17"/>
        <v>0</v>
      </c>
      <c r="F75" s="75">
        <f t="shared" si="18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 hidden="1" thickTop="1">
      <c r="A76" s="87" t="str">
        <f>"Total "&amp;A70</f>
        <v>Total EDUCATION</v>
      </c>
      <c r="B76" s="88">
        <f>SUM(B71:B75)</f>
        <v>0</v>
      </c>
      <c r="C76" s="88"/>
      <c r="D76" s="88"/>
      <c r="E76" s="88"/>
      <c r="F76" s="8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4.25" hidden="1">
      <c r="A77" s="73"/>
      <c r="B77" s="24"/>
      <c r="C77" s="24"/>
      <c r="D77" s="24"/>
      <c r="E77" s="24"/>
      <c r="F77" s="2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4.25" hidden="1">
      <c r="A78" s="121" t="s">
        <v>82</v>
      </c>
      <c r="B78" s="106"/>
      <c r="C78" s="106"/>
      <c r="D78" s="106"/>
      <c r="E78" s="106"/>
      <c r="F78" s="10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4.25" hidden="1">
      <c r="A79" s="74" t="s">
        <v>84</v>
      </c>
      <c r="B79" s="75">
        <f>VLOOKUP(A79,'Overview Budget'!A:N,4,FALSE)</f>
        <v>0</v>
      </c>
      <c r="C79" s="75">
        <v>0</v>
      </c>
      <c r="D79" s="75">
        <v>0</v>
      </c>
      <c r="E79" s="75">
        <f t="shared" ref="E79:E82" si="19">SUM(C79:D79)</f>
        <v>0</v>
      </c>
      <c r="F79" s="75">
        <f t="shared" ref="F79:F82" si="20">B79-E79</f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4.25">
      <c r="A80" s="74" t="s">
        <v>85</v>
      </c>
      <c r="B80" s="75">
        <f>VLOOKUP(A80,'Overview Budget'!A:N,4,FALSE)</f>
        <v>0</v>
      </c>
      <c r="C80" s="75">
        <v>0</v>
      </c>
      <c r="D80" s="75">
        <v>0</v>
      </c>
      <c r="E80" s="75">
        <f t="shared" si="19"/>
        <v>0</v>
      </c>
      <c r="F80" s="75">
        <f t="shared" si="2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4.25">
      <c r="A81" s="74" t="s">
        <v>86</v>
      </c>
      <c r="B81" s="75">
        <f>VLOOKUP(A81,'Overview Budget'!A:N,4,FALSE)</f>
        <v>0</v>
      </c>
      <c r="C81" s="75">
        <v>0</v>
      </c>
      <c r="D81" s="75">
        <v>0</v>
      </c>
      <c r="E81" s="75">
        <f t="shared" si="19"/>
        <v>0</v>
      </c>
      <c r="F81" s="75">
        <f t="shared" si="2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" thickBot="1">
      <c r="A82" s="74" t="s">
        <v>87</v>
      </c>
      <c r="B82" s="75">
        <f>VLOOKUP(A82,'Overview Budget'!A:N,4,FALSE)</f>
        <v>0</v>
      </c>
      <c r="C82" s="75">
        <v>0</v>
      </c>
      <c r="D82" s="75">
        <v>0</v>
      </c>
      <c r="E82" s="75">
        <f t="shared" si="19"/>
        <v>0</v>
      </c>
      <c r="F82" s="75">
        <f t="shared" si="2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" thickTop="1">
      <c r="A83" s="87" t="str">
        <f>"Total "&amp;A78</f>
        <v>Total CHARITY/GIFTS</v>
      </c>
      <c r="B83" s="88">
        <f>SUM(B79:B82)</f>
        <v>0</v>
      </c>
      <c r="C83" s="88"/>
      <c r="D83" s="88"/>
      <c r="E83" s="88">
        <f>SUM(E79:E82)</f>
        <v>0</v>
      </c>
      <c r="F83" s="8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4.25">
      <c r="A84" s="73"/>
      <c r="B84" s="24"/>
      <c r="C84" s="24"/>
      <c r="D84" s="24"/>
      <c r="E84" s="24"/>
      <c r="F84" s="2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4.25">
      <c r="A85" s="121" t="s">
        <v>88</v>
      </c>
      <c r="B85" s="106"/>
      <c r="C85" s="106"/>
      <c r="D85" s="106"/>
      <c r="E85" s="106"/>
      <c r="F85" s="10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4.25">
      <c r="A86" s="74" t="s">
        <v>90</v>
      </c>
      <c r="B86" s="75">
        <f>VLOOKUP(A86,'Overview Budget'!A:N,4,FALSE)</f>
        <v>0</v>
      </c>
      <c r="C86" s="75">
        <v>0</v>
      </c>
      <c r="D86" s="75">
        <v>0</v>
      </c>
      <c r="E86" s="75">
        <f t="shared" ref="E86:E96" si="21">SUM(C86:D86)</f>
        <v>0</v>
      </c>
      <c r="F86" s="75">
        <f t="shared" ref="F86:F96" si="22">B86-E86</f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4.25">
      <c r="A87" s="74" t="s">
        <v>91</v>
      </c>
      <c r="B87" s="75">
        <f>VLOOKUP(A87,'Overview Budget'!A:N,4,FALSE)</f>
        <v>0</v>
      </c>
      <c r="C87" s="75">
        <v>0</v>
      </c>
      <c r="D87" s="75">
        <v>0</v>
      </c>
      <c r="E87" s="75">
        <f t="shared" si="21"/>
        <v>0</v>
      </c>
      <c r="F87" s="75">
        <f t="shared" si="22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4.25" hidden="1">
      <c r="A88" s="74" t="s">
        <v>92</v>
      </c>
      <c r="B88" s="75">
        <f>VLOOKUP(A88,'Overview Budget'!A:N,4,FALSE)</f>
        <v>0</v>
      </c>
      <c r="C88" s="75">
        <v>0</v>
      </c>
      <c r="D88" s="75">
        <v>0</v>
      </c>
      <c r="E88" s="75">
        <f t="shared" si="21"/>
        <v>0</v>
      </c>
      <c r="F88" s="75">
        <f t="shared" si="22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4.25">
      <c r="A89" s="74" t="s">
        <v>93</v>
      </c>
      <c r="B89" s="75">
        <f>VLOOKUP(A89,'Overview Budget'!A:N,4,FALSE)</f>
        <v>0</v>
      </c>
      <c r="C89" s="75">
        <v>0</v>
      </c>
      <c r="D89" s="75">
        <v>0</v>
      </c>
      <c r="E89" s="75">
        <f t="shared" si="21"/>
        <v>0</v>
      </c>
      <c r="F89" s="75">
        <f t="shared" si="22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4.25" hidden="1">
      <c r="A90" s="74" t="s">
        <v>94</v>
      </c>
      <c r="B90" s="75">
        <f>VLOOKUP(A90,'Overview Budget'!A:N,4,FALSE)</f>
        <v>0</v>
      </c>
      <c r="C90" s="75">
        <v>0</v>
      </c>
      <c r="D90" s="75">
        <v>0</v>
      </c>
      <c r="E90" s="75">
        <f t="shared" si="21"/>
        <v>0</v>
      </c>
      <c r="F90" s="75">
        <f t="shared" si="22"/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4.25" hidden="1">
      <c r="A91" s="74" t="s">
        <v>95</v>
      </c>
      <c r="B91" s="75">
        <f>VLOOKUP(A91,'Overview Budget'!A:N,4,FALSE)</f>
        <v>0</v>
      </c>
      <c r="C91" s="75">
        <v>0</v>
      </c>
      <c r="D91" s="75">
        <v>0</v>
      </c>
      <c r="E91" s="75">
        <f t="shared" si="21"/>
        <v>0</v>
      </c>
      <c r="F91" s="75">
        <f t="shared" si="22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4.25" hidden="1">
      <c r="A92" s="74" t="s">
        <v>96</v>
      </c>
      <c r="B92" s="75">
        <f>VLOOKUP(A92,'Overview Budget'!A:N,4,FALSE)</f>
        <v>0</v>
      </c>
      <c r="C92" s="75">
        <v>0</v>
      </c>
      <c r="D92" s="75">
        <v>0</v>
      </c>
      <c r="E92" s="75">
        <f t="shared" si="21"/>
        <v>0</v>
      </c>
      <c r="F92" s="75">
        <f t="shared" si="22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4.25">
      <c r="A93" s="74" t="s">
        <v>97</v>
      </c>
      <c r="B93" s="75">
        <f>VLOOKUP(A93,'Overview Budget'!A:N,4,FALSE)</f>
        <v>0</v>
      </c>
      <c r="C93" s="75">
        <v>0</v>
      </c>
      <c r="D93" s="75">
        <v>0</v>
      </c>
      <c r="E93" s="75">
        <f t="shared" si="21"/>
        <v>0</v>
      </c>
      <c r="F93" s="75">
        <f t="shared" si="22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4.25" hidden="1">
      <c r="A94" s="74" t="s">
        <v>98</v>
      </c>
      <c r="B94" s="75">
        <f>VLOOKUP(A94,'Overview Budget'!A:N,4,FALSE)</f>
        <v>0</v>
      </c>
      <c r="C94" s="75">
        <v>0</v>
      </c>
      <c r="D94" s="75">
        <v>0</v>
      </c>
      <c r="E94" s="75">
        <f t="shared" si="21"/>
        <v>0</v>
      </c>
      <c r="F94" s="75">
        <f t="shared" si="22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4.25">
      <c r="A95" s="74" t="s">
        <v>99</v>
      </c>
      <c r="B95" s="75">
        <f>VLOOKUP(A95,'Overview Budget'!A:N,4,FALSE)</f>
        <v>0</v>
      </c>
      <c r="C95" s="75">
        <v>0</v>
      </c>
      <c r="D95" s="75">
        <v>0</v>
      </c>
      <c r="E95" s="75">
        <f t="shared" si="21"/>
        <v>0</v>
      </c>
      <c r="F95" s="75">
        <f t="shared" si="22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4.25" hidden="1">
      <c r="A96" s="74" t="s">
        <v>100</v>
      </c>
      <c r="B96" s="75">
        <f>VLOOKUP(A96,'Overview Budget'!A:N,4,FALSE)</f>
        <v>0</v>
      </c>
      <c r="C96" s="75">
        <v>0</v>
      </c>
      <c r="D96" s="75">
        <v>0</v>
      </c>
      <c r="E96" s="75">
        <f t="shared" si="21"/>
        <v>0</v>
      </c>
      <c r="F96" s="75">
        <f t="shared" si="22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" hidden="1" thickTop="1">
      <c r="A97" s="87" t="str">
        <f>"Total "&amp;A85</f>
        <v>Total SAVINGS</v>
      </c>
      <c r="B97" s="88">
        <f>SUM(B86:B96)</f>
        <v>0</v>
      </c>
      <c r="C97" s="88"/>
      <c r="D97" s="88"/>
      <c r="E97" s="88">
        <f>SUM(E86:E96)</f>
        <v>0</v>
      </c>
      <c r="F97" s="88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4.25" hidden="1">
      <c r="A98" s="73"/>
      <c r="B98" s="24"/>
      <c r="C98" s="24"/>
      <c r="D98" s="24"/>
      <c r="E98" s="24"/>
      <c r="F98" s="2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4.25">
      <c r="A99" s="105" t="s">
        <v>101</v>
      </c>
      <c r="B99" s="106"/>
      <c r="C99" s="108"/>
      <c r="D99" s="108"/>
      <c r="E99" s="107"/>
      <c r="F99" s="108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4.25">
      <c r="A100" s="90" t="s">
        <v>102</v>
      </c>
      <c r="B100" s="92">
        <f>VLOOKUP(A100,'Overview Budget'!A:N,4,FALSE)</f>
        <v>0</v>
      </c>
      <c r="C100" s="97">
        <v>0</v>
      </c>
      <c r="D100" s="98">
        <v>0</v>
      </c>
      <c r="E100" s="94">
        <f t="shared" ref="E100:E102" si="23">SUM(C100:D100)</f>
        <v>0</v>
      </c>
      <c r="F100" s="99">
        <f t="shared" ref="F100:F102" si="24">B100-E100</f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4.25">
      <c r="A101" s="76" t="s">
        <v>103</v>
      </c>
      <c r="B101" s="92">
        <f>VLOOKUP(A101,'Overview Budget'!A:N,4,FALSE)+B95</f>
        <v>0</v>
      </c>
      <c r="C101" s="97">
        <v>0</v>
      </c>
      <c r="D101" s="98">
        <v>0</v>
      </c>
      <c r="E101" s="98">
        <f t="shared" si="23"/>
        <v>0</v>
      </c>
      <c r="F101" s="99">
        <f t="shared" si="24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" thickBot="1">
      <c r="A102" s="120" t="s">
        <v>104</v>
      </c>
      <c r="B102" s="75">
        <f>VLOOKUP(A102,'Overview Budget'!A:N,4,FALSE)+B96</f>
        <v>0</v>
      </c>
      <c r="C102" s="100">
        <v>0</v>
      </c>
      <c r="D102" s="101">
        <v>0</v>
      </c>
      <c r="E102" s="109">
        <f t="shared" si="23"/>
        <v>0</v>
      </c>
      <c r="F102" s="110">
        <f t="shared" si="24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" thickTop="1">
      <c r="A103" s="87" t="str">
        <f>"Total "&amp;A99</f>
        <v>Total ENTERTAINMENT</v>
      </c>
      <c r="B103" s="88">
        <f>SUM(B100:B102)</f>
        <v>0</v>
      </c>
      <c r="C103" s="88"/>
      <c r="D103" s="88"/>
      <c r="E103" s="88">
        <f>SUM(E100:E102)</f>
        <v>0</v>
      </c>
      <c r="F103" s="88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7" t="s">
        <v>104</v>
      </c>
      <c r="B104" s="3">
        <f>VLOOKUP(A104,'Overview Budget'!A:N,8,FALSE)+B98</f>
        <v>0</v>
      </c>
      <c r="C104" s="11">
        <v>0</v>
      </c>
      <c r="D104" s="10">
        <v>0</v>
      </c>
      <c r="E104" s="3">
        <f t="shared" ref="E102:E104" si="25">SUM(C104:D104)</f>
        <v>0</v>
      </c>
      <c r="F104" s="4">
        <f t="shared" ref="F102:F104" si="26">B104-E104</f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>
      <c r="A105" s="5" t="str">
        <f>"Total "&amp;A101</f>
        <v xml:space="preserve">Total Guy's Discretionary </v>
      </c>
      <c r="B105" s="6">
        <f>SUM(B102:B104)</f>
        <v>0</v>
      </c>
      <c r="C105" s="8"/>
      <c r="D105" s="8"/>
      <c r="E105" s="6">
        <f>SUM(E102:E104)</f>
        <v>0</v>
      </c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38.25">
      <c r="A107" s="12" t="s">
        <v>111</v>
      </c>
      <c r="B107" s="13" t="s">
        <v>112</v>
      </c>
      <c r="C107" s="13" t="s">
        <v>113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>
      <c r="A108" s="14"/>
      <c r="B108" s="14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14"/>
      <c r="B109" s="14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>
      <c r="A110" s="14"/>
      <c r="B110" s="14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>
      <c r="A111" s="14"/>
      <c r="B111" s="14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>
      <c r="A112" s="14"/>
      <c r="B112" s="14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>
      <c r="A113" s="14"/>
      <c r="B113" s="14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25.5">
      <c r="A114" s="13" t="s">
        <v>114</v>
      </c>
      <c r="B114" s="13" t="s">
        <v>112</v>
      </c>
      <c r="C114" s="13" t="s">
        <v>115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>
      <c r="A115" s="15"/>
      <c r="B115" s="1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>
      <c r="A116" s="15"/>
      <c r="B116" s="1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>
      <c r="A117" s="15"/>
      <c r="B117" s="1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>
      <c r="A118" s="15"/>
      <c r="B118" s="1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>
      <c r="A119" s="15"/>
      <c r="B119" s="1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>
      <c r="A120" s="15"/>
      <c r="B120" s="1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>
      <c r="A121" s="15"/>
      <c r="B121" s="1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>
      <c r="A122" s="15"/>
      <c r="B122" s="1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>
      <c r="A123" s="17"/>
      <c r="B123" s="1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>
      <c r="A124" s="2"/>
      <c r="B124" s="1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>
      <c r="A125" s="2"/>
      <c r="B125" s="1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>
      <c r="A126" s="2"/>
      <c r="B126" s="1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>
      <c r="A127" s="2"/>
      <c r="B127" s="1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>
      <c r="A128" s="2"/>
      <c r="B128" s="1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>
      <c r="A129" s="2"/>
      <c r="B129" s="1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>
      <c r="A130" s="2"/>
      <c r="B130" s="1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>
      <c r="A131" s="2"/>
      <c r="B131" s="1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>
      <c r="A132" s="2"/>
      <c r="B132" s="1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>
      <c r="A133" s="2"/>
      <c r="B133" s="1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>
      <c r="A134" s="2"/>
      <c r="B134" s="1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</sheetData>
  <conditionalFormatting sqref="F104">
    <cfRule type="cellIs" dxfId="119" priority="7" operator="greaterThan">
      <formula>0</formula>
    </cfRule>
  </conditionalFormatting>
  <conditionalFormatting sqref="F104">
    <cfRule type="cellIs" dxfId="112" priority="14" operator="lessThan">
      <formula>0</formula>
    </cfRule>
  </conditionalFormatting>
  <conditionalFormatting sqref="F104">
    <cfRule type="cellIs" dxfId="105" priority="21" operator="equal">
      <formula>0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T134"/>
  <sheetViews>
    <sheetView workbookViewId="0">
      <pane ySplit="2" topLeftCell="A3" activePane="bottomLeft" state="frozen"/>
      <selection pane="bottomLeft"/>
    </sheetView>
  </sheetViews>
  <sheetFormatPr defaultColWidth="12.5703125" defaultRowHeight="12.75" customHeight="1"/>
  <cols>
    <col min="1" max="1" width="47" customWidth="1"/>
    <col min="2" max="2" width="8" bestFit="1" customWidth="1"/>
    <col min="3" max="4" width="12.28515625" bestFit="1" customWidth="1"/>
    <col min="5" max="5" width="9" customWidth="1"/>
    <col min="6" max="6" width="16" customWidth="1"/>
    <col min="7" max="7" width="58.28515625" customWidth="1"/>
    <col min="8" max="8" width="24.85546875" customWidth="1"/>
    <col min="9" max="20" width="15.140625" customWidth="1"/>
  </cols>
  <sheetData>
    <row r="1" spans="1:20" ht="22.5">
      <c r="A1" s="102" t="s">
        <v>121</v>
      </c>
      <c r="B1" s="114" t="s">
        <v>106</v>
      </c>
      <c r="C1" s="114" t="s">
        <v>107</v>
      </c>
      <c r="D1" s="114" t="s">
        <v>108</v>
      </c>
      <c r="E1" s="114" t="s">
        <v>109</v>
      </c>
      <c r="F1" s="114" t="s">
        <v>110</v>
      </c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2.5">
      <c r="A2" s="115"/>
      <c r="B2" s="116"/>
      <c r="C2" s="116"/>
      <c r="D2" s="116"/>
      <c r="E2" s="116"/>
      <c r="F2" s="1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5" customHeight="1">
      <c r="A3" s="121" t="s">
        <v>25</v>
      </c>
      <c r="B3" s="106"/>
      <c r="C3" s="106"/>
      <c r="D3" s="106"/>
      <c r="E3" s="106"/>
      <c r="F3" s="10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25">
      <c r="A4" s="74" t="s">
        <v>26</v>
      </c>
      <c r="B4" s="75">
        <f>VLOOKUP(A4,'Overview Budget'!A:N,4,FALSE)</f>
        <v>0</v>
      </c>
      <c r="C4" s="75">
        <v>0</v>
      </c>
      <c r="D4" s="75">
        <v>0</v>
      </c>
      <c r="E4" s="75">
        <f t="shared" ref="E4:E10" si="0">SUM(C4:D4)</f>
        <v>0</v>
      </c>
      <c r="F4" s="75">
        <f t="shared" ref="F4:F10" si="1">B4-E4</f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s="74" t="s">
        <v>27</v>
      </c>
      <c r="B5" s="75">
        <f>VLOOKUP(A5,'Overview Budget'!A:N,4,FALSE)</f>
        <v>0</v>
      </c>
      <c r="C5" s="75">
        <v>0</v>
      </c>
      <c r="D5" s="75">
        <v>0</v>
      </c>
      <c r="E5" s="75">
        <f t="shared" si="0"/>
        <v>0</v>
      </c>
      <c r="F5" s="75">
        <f t="shared" si="1"/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4.25">
      <c r="A6" s="74" t="s">
        <v>28</v>
      </c>
      <c r="B6" s="75">
        <f>VLOOKUP(A6,'Overview Budget'!A:N,4,FALSE)</f>
        <v>0</v>
      </c>
      <c r="C6" s="75">
        <v>0</v>
      </c>
      <c r="D6" s="75">
        <v>0</v>
      </c>
      <c r="E6" s="75">
        <f t="shared" si="0"/>
        <v>0</v>
      </c>
      <c r="F6" s="75">
        <f t="shared" si="1"/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25">
      <c r="A7" s="74" t="s">
        <v>29</v>
      </c>
      <c r="B7" s="75">
        <f>VLOOKUP(A7,'Overview Budget'!A:N,4,FALSE)</f>
        <v>0</v>
      </c>
      <c r="C7" s="75">
        <v>0</v>
      </c>
      <c r="D7" s="75">
        <v>0</v>
      </c>
      <c r="E7" s="75">
        <f t="shared" si="0"/>
        <v>0</v>
      </c>
      <c r="F7" s="75">
        <f t="shared" si="1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4.25">
      <c r="A8" s="74" t="s">
        <v>30</v>
      </c>
      <c r="B8" s="75">
        <f>VLOOKUP(A8,'Overview Budget'!A:N,4,FALSE)</f>
        <v>0</v>
      </c>
      <c r="C8" s="75">
        <v>0</v>
      </c>
      <c r="D8" s="75">
        <v>0</v>
      </c>
      <c r="E8" s="75">
        <f t="shared" si="0"/>
        <v>0</v>
      </c>
      <c r="F8" s="75">
        <f t="shared" si="1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25">
      <c r="A9" s="74" t="s">
        <v>31</v>
      </c>
      <c r="B9" s="75">
        <f>VLOOKUP(A9,'Overview Budget'!A:N,4,FALSE)</f>
        <v>0</v>
      </c>
      <c r="C9" s="75">
        <v>0</v>
      </c>
      <c r="D9" s="75">
        <v>0</v>
      </c>
      <c r="E9" s="75">
        <f t="shared" si="0"/>
        <v>0</v>
      </c>
      <c r="F9" s="75">
        <f t="shared" si="1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 thickBot="1">
      <c r="A10" s="74" t="s">
        <v>32</v>
      </c>
      <c r="B10" s="75">
        <f>VLOOKUP(A10,'Overview Budget'!A:N,4,FALSE)</f>
        <v>0</v>
      </c>
      <c r="C10" s="75">
        <v>0</v>
      </c>
      <c r="D10" s="75">
        <v>0</v>
      </c>
      <c r="E10" s="75">
        <f t="shared" si="0"/>
        <v>0</v>
      </c>
      <c r="F10" s="75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 thickTop="1">
      <c r="A11" s="87" t="str">
        <f>"Total "&amp;A3</f>
        <v>Total FIXED EXPENSES</v>
      </c>
      <c r="B11" s="88">
        <f>SUM(B4:B10)</f>
        <v>0</v>
      </c>
      <c r="C11" s="88">
        <f t="shared" ref="C11:F11" si="2">SUM(C4:C10)</f>
        <v>0</v>
      </c>
      <c r="D11" s="88">
        <f t="shared" si="2"/>
        <v>0</v>
      </c>
      <c r="E11" s="88">
        <f t="shared" si="2"/>
        <v>0</v>
      </c>
      <c r="F11" s="89">
        <f t="shared" si="2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4.25">
      <c r="A12" s="73"/>
      <c r="B12" s="24"/>
      <c r="C12" s="24"/>
      <c r="D12" s="24"/>
      <c r="E12" s="24"/>
      <c r="F12" s="2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4.25">
      <c r="A13" s="121" t="s">
        <v>33</v>
      </c>
      <c r="B13" s="106"/>
      <c r="C13" s="106"/>
      <c r="D13" s="106"/>
      <c r="E13" s="106"/>
      <c r="F13" s="10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4.25">
      <c r="A14" s="74" t="s">
        <v>34</v>
      </c>
      <c r="B14" s="75">
        <f>VLOOKUP(A14,'Overview Budget'!A:N,4,FALSE)</f>
        <v>0</v>
      </c>
      <c r="C14" s="75">
        <v>0</v>
      </c>
      <c r="D14" s="75">
        <v>0</v>
      </c>
      <c r="E14" s="75">
        <f t="shared" ref="E14:E18" si="3">SUM(C14:D14)</f>
        <v>0</v>
      </c>
      <c r="F14" s="75">
        <f t="shared" ref="F14:F21" si="4">B14-E14</f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4.25">
      <c r="A15" s="74" t="s">
        <v>35</v>
      </c>
      <c r="B15" s="75">
        <f>VLOOKUP(A15,'Overview Budget'!A:N,4,FALSE)</f>
        <v>0</v>
      </c>
      <c r="C15" s="75">
        <v>0</v>
      </c>
      <c r="D15" s="75">
        <v>0</v>
      </c>
      <c r="E15" s="75">
        <f t="shared" si="3"/>
        <v>0</v>
      </c>
      <c r="F15" s="75">
        <f t="shared" si="4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4.25">
      <c r="A16" s="74" t="s">
        <v>36</v>
      </c>
      <c r="B16" s="75">
        <f>VLOOKUP(A16,'Overview Budget'!A:N,4,FALSE)</f>
        <v>0</v>
      </c>
      <c r="C16" s="75">
        <v>0</v>
      </c>
      <c r="D16" s="75">
        <v>0</v>
      </c>
      <c r="E16" s="75">
        <f t="shared" si="3"/>
        <v>0</v>
      </c>
      <c r="F16" s="75">
        <f t="shared" si="4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4.25">
      <c r="A17" s="74" t="s">
        <v>37</v>
      </c>
      <c r="B17" s="75">
        <f>VLOOKUP(A17,'Overview Budget'!A:N,4,FALSE)</f>
        <v>0</v>
      </c>
      <c r="C17" s="75">
        <v>0</v>
      </c>
      <c r="D17" s="75">
        <v>0</v>
      </c>
      <c r="E17" s="75">
        <f t="shared" si="3"/>
        <v>0</v>
      </c>
      <c r="F17" s="75">
        <f t="shared" si="4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4.25">
      <c r="A18" s="74" t="s">
        <v>38</v>
      </c>
      <c r="B18" s="75">
        <f>VLOOKUP(A18,'Overview Budget'!A:N,4,FALSE)</f>
        <v>0</v>
      </c>
      <c r="C18" s="75">
        <v>0</v>
      </c>
      <c r="D18" s="75">
        <v>0</v>
      </c>
      <c r="E18" s="75">
        <f t="shared" si="3"/>
        <v>0</v>
      </c>
      <c r="F18" s="75">
        <f t="shared" si="4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4.25">
      <c r="A19" s="74" t="s">
        <v>39</v>
      </c>
      <c r="B19" s="75">
        <f>VLOOKUP(A19,'Overview Budget'!A:N,4,FALSE)</f>
        <v>0</v>
      </c>
      <c r="C19" s="75">
        <v>0</v>
      </c>
      <c r="D19" s="75">
        <v>0</v>
      </c>
      <c r="E19" s="75">
        <v>0</v>
      </c>
      <c r="F19" s="75">
        <f t="shared" si="4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4.25">
      <c r="A20" s="74" t="s">
        <v>40</v>
      </c>
      <c r="B20" s="75">
        <f>VLOOKUP(A20,'Overview Budget'!A:N,4,FALSE)</f>
        <v>0</v>
      </c>
      <c r="C20" s="75">
        <v>0</v>
      </c>
      <c r="D20" s="75">
        <v>0</v>
      </c>
      <c r="E20" s="75">
        <v>0</v>
      </c>
      <c r="F20" s="75">
        <f t="shared" si="4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 thickBot="1">
      <c r="A21" s="74" t="s">
        <v>41</v>
      </c>
      <c r="B21" s="75">
        <f>VLOOKUP(A21,'Overview Budget'!A:N,4,FALSE)</f>
        <v>0</v>
      </c>
      <c r="C21" s="75">
        <v>0</v>
      </c>
      <c r="D21" s="75">
        <v>0</v>
      </c>
      <c r="E21" s="75">
        <v>0</v>
      </c>
      <c r="F21" s="75">
        <f t="shared" si="4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 thickTop="1">
      <c r="A22" s="87" t="str">
        <f>"Total "&amp;A13</f>
        <v>Total TEMPORARY EXPENSES</v>
      </c>
      <c r="B22" s="88">
        <f>SUM(B14:B21)</f>
        <v>0</v>
      </c>
      <c r="C22" s="88">
        <f t="shared" ref="C22:F22" si="5">SUM(C14:C21)</f>
        <v>0</v>
      </c>
      <c r="D22" s="88">
        <f t="shared" si="5"/>
        <v>0</v>
      </c>
      <c r="E22" s="88">
        <f t="shared" si="5"/>
        <v>0</v>
      </c>
      <c r="F22" s="89">
        <f t="shared" si="5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4.25">
      <c r="A24" s="121" t="s">
        <v>42</v>
      </c>
      <c r="B24" s="106"/>
      <c r="C24" s="106"/>
      <c r="D24" s="106"/>
      <c r="E24" s="106"/>
      <c r="F24" s="10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4.25">
      <c r="A25" s="74" t="s">
        <v>43</v>
      </c>
      <c r="B25" s="75">
        <f>VLOOKUP(A25,'Overview Budget'!A:N,4,FALSE)</f>
        <v>0</v>
      </c>
      <c r="C25" s="75">
        <v>0</v>
      </c>
      <c r="D25" s="75">
        <v>0</v>
      </c>
      <c r="E25" s="75">
        <f t="shared" ref="E25:E33" si="6">SUM(C25:D25)</f>
        <v>0</v>
      </c>
      <c r="F25" s="75">
        <f t="shared" ref="F25:F33" si="7">B25-E25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4.25">
      <c r="A26" s="74" t="s">
        <v>44</v>
      </c>
      <c r="B26" s="75">
        <f>VLOOKUP(A26,'Overview Budget'!A:N,4,FALSE)</f>
        <v>0</v>
      </c>
      <c r="C26" s="75">
        <v>0</v>
      </c>
      <c r="D26" s="75">
        <v>0</v>
      </c>
      <c r="E26" s="75">
        <f t="shared" si="6"/>
        <v>0</v>
      </c>
      <c r="F26" s="75">
        <f t="shared" si="7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25">
      <c r="A27" s="74" t="s">
        <v>45</v>
      </c>
      <c r="B27" s="75">
        <f>VLOOKUP(A27,'Overview Budget'!A:N,4,FALSE)</f>
        <v>0</v>
      </c>
      <c r="C27" s="75">
        <v>0</v>
      </c>
      <c r="D27" s="75">
        <v>0</v>
      </c>
      <c r="E27" s="75">
        <f t="shared" si="6"/>
        <v>0</v>
      </c>
      <c r="F27" s="75">
        <f t="shared" si="7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4.25">
      <c r="A28" s="74" t="s">
        <v>46</v>
      </c>
      <c r="B28" s="75">
        <f>VLOOKUP(A28,'Overview Budget'!A:N,4,FALSE)</f>
        <v>0</v>
      </c>
      <c r="C28" s="75">
        <v>0</v>
      </c>
      <c r="D28" s="75">
        <v>0</v>
      </c>
      <c r="E28" s="75">
        <f t="shared" si="6"/>
        <v>0</v>
      </c>
      <c r="F28" s="75">
        <f t="shared" si="7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4.25">
      <c r="A29" s="74" t="s">
        <v>47</v>
      </c>
      <c r="B29" s="75">
        <f>VLOOKUP(A29,'Overview Budget'!A:N,4,FALSE)</f>
        <v>0</v>
      </c>
      <c r="C29" s="75">
        <v>0</v>
      </c>
      <c r="D29" s="75">
        <v>0</v>
      </c>
      <c r="E29" s="75">
        <f t="shared" si="6"/>
        <v>0</v>
      </c>
      <c r="F29" s="75">
        <f t="shared" si="7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4.25">
      <c r="A30" s="74" t="s">
        <v>48</v>
      </c>
      <c r="B30" s="75">
        <f>VLOOKUP(A30,'Overview Budget'!A:N,4,FALSE)</f>
        <v>0</v>
      </c>
      <c r="C30" s="75">
        <v>0</v>
      </c>
      <c r="D30" s="75">
        <v>0</v>
      </c>
      <c r="E30" s="75">
        <f t="shared" si="6"/>
        <v>0</v>
      </c>
      <c r="F30" s="75">
        <f t="shared" si="7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4.25">
      <c r="A31" s="74" t="s">
        <v>40</v>
      </c>
      <c r="B31" s="75">
        <f>VLOOKUP(A31,'Overview Budget'!A:N,4,FALSE)</f>
        <v>0</v>
      </c>
      <c r="C31" s="75">
        <v>0</v>
      </c>
      <c r="D31" s="75">
        <v>0</v>
      </c>
      <c r="E31" s="75">
        <f t="shared" si="6"/>
        <v>0</v>
      </c>
      <c r="F31" s="75">
        <f t="shared" si="7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4.25">
      <c r="A32" s="74" t="s">
        <v>49</v>
      </c>
      <c r="B32" s="75">
        <f>VLOOKUP(A32,'Overview Budget'!A:N,4,FALSE)</f>
        <v>0</v>
      </c>
      <c r="C32" s="75">
        <v>0</v>
      </c>
      <c r="D32" s="75">
        <v>0</v>
      </c>
      <c r="E32" s="75">
        <f t="shared" si="6"/>
        <v>0</v>
      </c>
      <c r="F32" s="75">
        <f t="shared" si="7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 thickBot="1">
      <c r="A33" s="74" t="s">
        <v>50</v>
      </c>
      <c r="B33" s="75">
        <f>VLOOKUP(A33,'Overview Budget'!A:N,4,FALSE)</f>
        <v>0</v>
      </c>
      <c r="C33" s="75">
        <v>0</v>
      </c>
      <c r="D33" s="75">
        <v>0</v>
      </c>
      <c r="E33" s="75">
        <f t="shared" si="6"/>
        <v>0</v>
      </c>
      <c r="F33" s="75">
        <f t="shared" si="7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" thickTop="1">
      <c r="A34" s="87" t="str">
        <f>"Total "&amp;A24</f>
        <v>Total DAILY LIVING</v>
      </c>
      <c r="B34" s="88">
        <f t="shared" ref="B34:F34" si="8">SUM(B25:B33)</f>
        <v>0</v>
      </c>
      <c r="C34" s="88">
        <f t="shared" si="8"/>
        <v>0</v>
      </c>
      <c r="D34" s="88">
        <f t="shared" si="8"/>
        <v>0</v>
      </c>
      <c r="E34" s="88">
        <f t="shared" si="8"/>
        <v>0</v>
      </c>
      <c r="F34" s="89">
        <f t="shared" si="8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4.25">
      <c r="A35" s="73"/>
      <c r="B35" s="24"/>
      <c r="C35" s="24"/>
      <c r="D35" s="24"/>
      <c r="E35" s="24"/>
      <c r="F35" s="2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4.25">
      <c r="A36" s="121" t="s">
        <v>51</v>
      </c>
      <c r="B36" s="106"/>
      <c r="C36" s="106"/>
      <c r="D36" s="106"/>
      <c r="E36" s="106"/>
      <c r="F36" s="10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4.25">
      <c r="A37" s="74" t="s">
        <v>52</v>
      </c>
      <c r="B37" s="75">
        <f>VLOOKUP(A37,'Overview Budget'!A:N,4,FALSE)</f>
        <v>0</v>
      </c>
      <c r="C37" s="75">
        <v>0</v>
      </c>
      <c r="D37" s="75">
        <v>0</v>
      </c>
      <c r="E37" s="75">
        <f t="shared" ref="E37:E45" si="9">SUM(C37:D37)</f>
        <v>0</v>
      </c>
      <c r="F37" s="75">
        <f t="shared" ref="F37:F45" si="10">B37-E37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4.25">
      <c r="A38" s="74" t="s">
        <v>53</v>
      </c>
      <c r="B38" s="75">
        <f>VLOOKUP(A38,'Overview Budget'!A:N,4,FALSE)</f>
        <v>0</v>
      </c>
      <c r="C38" s="75">
        <v>0</v>
      </c>
      <c r="D38" s="75">
        <v>0</v>
      </c>
      <c r="E38" s="75">
        <f t="shared" si="9"/>
        <v>0</v>
      </c>
      <c r="F38" s="75">
        <f t="shared" si="1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4.25">
      <c r="A39" s="74" t="s">
        <v>57</v>
      </c>
      <c r="B39" s="75">
        <f>VLOOKUP(A39,'Overview Budget'!A:N,4,FALSE)</f>
        <v>0</v>
      </c>
      <c r="C39" s="75">
        <v>0</v>
      </c>
      <c r="D39" s="75">
        <v>0</v>
      </c>
      <c r="E39" s="75">
        <f t="shared" si="9"/>
        <v>0</v>
      </c>
      <c r="F39" s="75">
        <f t="shared" si="1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4.25">
      <c r="A40" s="74" t="s">
        <v>58</v>
      </c>
      <c r="B40" s="75">
        <f>VLOOKUP(A40,'Overview Budget'!A:N,4,FALSE)</f>
        <v>0</v>
      </c>
      <c r="C40" s="75">
        <v>0</v>
      </c>
      <c r="D40" s="75">
        <v>0</v>
      </c>
      <c r="E40" s="75">
        <f t="shared" si="9"/>
        <v>0</v>
      </c>
      <c r="F40" s="75">
        <f t="shared" si="1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4.25">
      <c r="A41" s="74" t="s">
        <v>59</v>
      </c>
      <c r="B41" s="75">
        <f>VLOOKUP(A41,'Overview Budget'!A:N,4,FALSE)</f>
        <v>0</v>
      </c>
      <c r="C41" s="75">
        <v>0</v>
      </c>
      <c r="D41" s="75">
        <v>0</v>
      </c>
      <c r="E41" s="75">
        <f t="shared" si="9"/>
        <v>0</v>
      </c>
      <c r="F41" s="75">
        <f t="shared" si="1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4.25">
      <c r="A42" s="74" t="s">
        <v>54</v>
      </c>
      <c r="B42" s="75">
        <f>VLOOKUP(A42,'Overview Budget'!A:N,4,FALSE)</f>
        <v>0</v>
      </c>
      <c r="C42" s="75">
        <v>0</v>
      </c>
      <c r="D42" s="75">
        <v>0</v>
      </c>
      <c r="E42" s="75">
        <f t="shared" si="9"/>
        <v>0</v>
      </c>
      <c r="F42" s="75">
        <f t="shared" si="1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4.25">
      <c r="A43" s="74" t="s">
        <v>55</v>
      </c>
      <c r="B43" s="75">
        <f>VLOOKUP(A43,'Overview Budget'!A:N,4,FALSE)</f>
        <v>0</v>
      </c>
      <c r="C43" s="75">
        <v>0</v>
      </c>
      <c r="D43" s="75">
        <v>0</v>
      </c>
      <c r="E43" s="75">
        <f t="shared" si="9"/>
        <v>0</v>
      </c>
      <c r="F43" s="75">
        <f t="shared" si="1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4.25">
      <c r="A44" s="74" t="s">
        <v>56</v>
      </c>
      <c r="B44" s="75">
        <f>VLOOKUP(A44,'Overview Budget'!A:N,4,FALSE)</f>
        <v>0</v>
      </c>
      <c r="C44" s="75">
        <v>0</v>
      </c>
      <c r="D44" s="75">
        <v>0</v>
      </c>
      <c r="E44" s="75">
        <f t="shared" si="9"/>
        <v>0</v>
      </c>
      <c r="F44" s="75">
        <f t="shared" si="1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 thickBot="1">
      <c r="A45" s="74" t="s">
        <v>24</v>
      </c>
      <c r="B45" s="75">
        <f>VLOOKUP(A45,'Overview Budget'!A:N,4,FALSE)</f>
        <v>0</v>
      </c>
      <c r="C45" s="75">
        <v>0</v>
      </c>
      <c r="D45" s="75">
        <v>0</v>
      </c>
      <c r="E45" s="75">
        <f t="shared" si="9"/>
        <v>0</v>
      </c>
      <c r="F45" s="75">
        <f t="shared" si="1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thickTop="1">
      <c r="A46" s="87" t="str">
        <f>"Total "&amp;A36</f>
        <v>Total CHILDREN</v>
      </c>
      <c r="B46" s="88">
        <f>SUM(B37:B45)</f>
        <v>0</v>
      </c>
      <c r="C46" s="88"/>
      <c r="D46" s="88"/>
      <c r="E46" s="88"/>
      <c r="F46" s="8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4.25">
      <c r="A47" s="73"/>
      <c r="B47" s="24"/>
      <c r="C47" s="24"/>
      <c r="D47" s="24"/>
      <c r="E47" s="24"/>
      <c r="F47" s="2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4.25">
      <c r="A48" s="121" t="s">
        <v>60</v>
      </c>
      <c r="B48" s="106"/>
      <c r="C48" s="106"/>
      <c r="D48" s="106"/>
      <c r="E48" s="106"/>
      <c r="F48" s="10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4.25">
      <c r="A49" s="74" t="s">
        <v>61</v>
      </c>
      <c r="B49" s="75">
        <f>VLOOKUP(A49,'Overview Budget'!A:N,4,FALSE)</f>
        <v>0</v>
      </c>
      <c r="C49" s="75">
        <v>0</v>
      </c>
      <c r="D49" s="75">
        <v>0</v>
      </c>
      <c r="E49" s="75">
        <f t="shared" ref="E49:E52" si="11">SUM(C49:D49)</f>
        <v>0</v>
      </c>
      <c r="F49" s="75">
        <f t="shared" ref="F49:F52" si="12">B49-E49</f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4.25">
      <c r="A50" s="74" t="s">
        <v>62</v>
      </c>
      <c r="B50" s="75">
        <f>VLOOKUP(A50,'Overview Budget'!A:N,4,FALSE)</f>
        <v>0</v>
      </c>
      <c r="C50" s="75">
        <v>0</v>
      </c>
      <c r="D50" s="75">
        <v>0</v>
      </c>
      <c r="E50" s="75">
        <f t="shared" si="11"/>
        <v>0</v>
      </c>
      <c r="F50" s="75">
        <f t="shared" si="12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4.25">
      <c r="A51" s="74" t="s">
        <v>63</v>
      </c>
      <c r="B51" s="75">
        <f>VLOOKUP(A51,'Overview Budget'!A:N,4,FALSE)</f>
        <v>0</v>
      </c>
      <c r="C51" s="75">
        <v>0</v>
      </c>
      <c r="D51" s="75">
        <v>0</v>
      </c>
      <c r="E51" s="75">
        <f t="shared" si="11"/>
        <v>0</v>
      </c>
      <c r="F51" s="75">
        <f t="shared" si="12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thickBot="1">
      <c r="A52" s="74" t="s">
        <v>64</v>
      </c>
      <c r="B52" s="75">
        <f>VLOOKUP(A52,'Overview Budget'!A:N,4,FALSE)</f>
        <v>0</v>
      </c>
      <c r="C52" s="75">
        <v>0</v>
      </c>
      <c r="D52" s="75">
        <v>0</v>
      </c>
      <c r="E52" s="75">
        <f t="shared" si="11"/>
        <v>0</v>
      </c>
      <c r="F52" s="75">
        <f t="shared" si="12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 thickTop="1">
      <c r="A53" s="87" t="str">
        <f>"Total "&amp;A48</f>
        <v>Total TRANSPORTATION</v>
      </c>
      <c r="B53" s="88">
        <f>SUM(B49:B52)</f>
        <v>0</v>
      </c>
      <c r="C53" s="88"/>
      <c r="D53" s="88"/>
      <c r="E53" s="88">
        <f>SUM(E49:E52)</f>
        <v>0</v>
      </c>
      <c r="F53" s="8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4.25">
      <c r="A54" s="73"/>
      <c r="B54" s="24"/>
      <c r="C54" s="24"/>
      <c r="D54" s="24"/>
      <c r="E54" s="24"/>
      <c r="F54" s="2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4.25">
      <c r="A55" s="121" t="s">
        <v>65</v>
      </c>
      <c r="B55" s="106"/>
      <c r="C55" s="106"/>
      <c r="D55" s="106"/>
      <c r="E55" s="106"/>
      <c r="F55" s="10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4.25">
      <c r="A56" s="74" t="s">
        <v>66</v>
      </c>
      <c r="B56" s="75">
        <f>VLOOKUP(A56,'Overview Budget'!A:N,4,FALSE)</f>
        <v>0</v>
      </c>
      <c r="C56" s="75">
        <v>0</v>
      </c>
      <c r="D56" s="75">
        <v>0</v>
      </c>
      <c r="E56" s="75">
        <f t="shared" ref="E56:E58" si="13">SUM(C56:D56)</f>
        <v>0</v>
      </c>
      <c r="F56" s="75">
        <f t="shared" ref="F56:F58" si="14">B56-E56</f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4.25">
      <c r="A57" s="74" t="s">
        <v>67</v>
      </c>
      <c r="B57" s="75">
        <f>VLOOKUP(A57,'Overview Budget'!A:N,4,FALSE)</f>
        <v>0</v>
      </c>
      <c r="C57" s="75">
        <v>0</v>
      </c>
      <c r="D57" s="75">
        <v>0</v>
      </c>
      <c r="E57" s="75">
        <f t="shared" si="13"/>
        <v>0</v>
      </c>
      <c r="F57" s="75">
        <f t="shared" si="14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4.25">
      <c r="A58" s="74" t="s">
        <v>68</v>
      </c>
      <c r="B58" s="75">
        <f>VLOOKUP(A58,'Overview Budget'!A:N,4,FALSE)</f>
        <v>0</v>
      </c>
      <c r="C58" s="75">
        <v>0</v>
      </c>
      <c r="D58" s="75">
        <v>0</v>
      </c>
      <c r="E58" s="75">
        <f t="shared" si="13"/>
        <v>0</v>
      </c>
      <c r="F58" s="75">
        <f t="shared" si="14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4.25">
      <c r="A59" s="84" t="str">
        <f>"Total "&amp;A55</f>
        <v>Total HEALTH</v>
      </c>
      <c r="B59" s="85">
        <f>SUM(B56:B58)</f>
        <v>0</v>
      </c>
      <c r="C59" s="86"/>
      <c r="D59" s="86"/>
      <c r="E59" s="85">
        <f>SUM(E56:E58)</f>
        <v>0</v>
      </c>
      <c r="F59" s="8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4.25">
      <c r="A60" s="73"/>
      <c r="B60" s="24"/>
      <c r="C60" s="24"/>
      <c r="D60" s="24"/>
      <c r="E60" s="24"/>
      <c r="F60" s="2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4.25">
      <c r="A61" s="121" t="s">
        <v>69</v>
      </c>
      <c r="B61" s="106"/>
      <c r="C61" s="106"/>
      <c r="D61" s="106"/>
      <c r="E61" s="106"/>
      <c r="F61" s="10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4.25">
      <c r="A62" s="74" t="s">
        <v>70</v>
      </c>
      <c r="B62" s="75">
        <f>VLOOKUP(A62,'Overview Budget'!A:M,4,FALSE)</f>
        <v>0</v>
      </c>
      <c r="C62" s="75">
        <v>0</v>
      </c>
      <c r="D62" s="75">
        <v>0</v>
      </c>
      <c r="E62" s="75">
        <f t="shared" ref="E62:E67" si="15">SUM(C62:D62)</f>
        <v>0</v>
      </c>
      <c r="F62" s="75">
        <f t="shared" ref="F62:F67" si="16">B62-E62</f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4.25">
      <c r="A63" s="74" t="s">
        <v>71</v>
      </c>
      <c r="B63" s="75">
        <f>VLOOKUP(A63,'Overview Budget'!A:M,4,FALSE)</f>
        <v>0</v>
      </c>
      <c r="C63" s="75">
        <v>0</v>
      </c>
      <c r="D63" s="75">
        <v>0</v>
      </c>
      <c r="E63" s="75">
        <f t="shared" si="15"/>
        <v>0</v>
      </c>
      <c r="F63" s="75">
        <f t="shared" si="16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4.25">
      <c r="A64" s="74" t="s">
        <v>72</v>
      </c>
      <c r="B64" s="75">
        <f>VLOOKUP(A64,'Overview Budget'!A:M,4,FALSE)</f>
        <v>0</v>
      </c>
      <c r="C64" s="75">
        <v>0</v>
      </c>
      <c r="D64" s="75">
        <v>0</v>
      </c>
      <c r="E64" s="75">
        <f t="shared" si="15"/>
        <v>0</v>
      </c>
      <c r="F64" s="75">
        <f t="shared" si="16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4.25">
      <c r="A65" s="74" t="s">
        <v>73</v>
      </c>
      <c r="B65" s="75">
        <f>VLOOKUP(A65,'Overview Budget'!A:M,4,FALSE)</f>
        <v>0</v>
      </c>
      <c r="C65" s="75">
        <v>0</v>
      </c>
      <c r="D65" s="75">
        <v>0</v>
      </c>
      <c r="E65" s="75">
        <f t="shared" si="15"/>
        <v>0</v>
      </c>
      <c r="F65" s="75">
        <f t="shared" si="16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4.25">
      <c r="A66" s="74" t="s">
        <v>74</v>
      </c>
      <c r="B66" s="75">
        <f>VLOOKUP(A66,'Overview Budget'!A:M,4,FALSE)</f>
        <v>0</v>
      </c>
      <c r="C66" s="75">
        <v>0</v>
      </c>
      <c r="D66" s="75">
        <v>0</v>
      </c>
      <c r="E66" s="75">
        <f t="shared" si="15"/>
        <v>0</v>
      </c>
      <c r="F66" s="75">
        <f t="shared" si="16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 thickBot="1">
      <c r="A67" s="74" t="s">
        <v>75</v>
      </c>
      <c r="B67" s="75">
        <f>VLOOKUP(A67,'Overview Budget'!A:M,4,FALSE)</f>
        <v>0</v>
      </c>
      <c r="C67" s="75">
        <v>0</v>
      </c>
      <c r="D67" s="75">
        <v>0</v>
      </c>
      <c r="E67" s="75">
        <f t="shared" si="15"/>
        <v>0</v>
      </c>
      <c r="F67" s="75">
        <f t="shared" si="16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 thickTop="1">
      <c r="A68" s="87" t="str">
        <f>"Total "&amp;A61</f>
        <v>Total INSURANCE</v>
      </c>
      <c r="B68" s="88">
        <f>SUM(B62:B67)</f>
        <v>0</v>
      </c>
      <c r="C68" s="88"/>
      <c r="D68" s="88"/>
      <c r="E68" s="88"/>
      <c r="F68" s="8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4.25">
      <c r="A69" s="73"/>
      <c r="B69" s="24"/>
      <c r="C69" s="24"/>
      <c r="D69" s="24"/>
      <c r="E69" s="24"/>
      <c r="F69" s="2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4.25">
      <c r="A70" s="121" t="s">
        <v>76</v>
      </c>
      <c r="B70" s="106"/>
      <c r="C70" s="106"/>
      <c r="D70" s="106"/>
      <c r="E70" s="106"/>
      <c r="F70" s="10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4.25">
      <c r="A71" s="74" t="s">
        <v>77</v>
      </c>
      <c r="B71" s="75">
        <f>VLOOKUP(A71,'Overview Budget'!A:M,4,FALSE)</f>
        <v>0</v>
      </c>
      <c r="C71" s="75">
        <v>0</v>
      </c>
      <c r="D71" s="75">
        <v>0</v>
      </c>
      <c r="E71" s="75">
        <f t="shared" ref="E71:E75" si="17">SUM(C71:D71)</f>
        <v>0</v>
      </c>
      <c r="F71" s="75">
        <f t="shared" ref="F71:F75" si="18">B71-E71</f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4.25">
      <c r="A72" s="74" t="s">
        <v>78</v>
      </c>
      <c r="B72" s="75">
        <f>VLOOKUP(A72,'Overview Budget'!A:M,4,FALSE)</f>
        <v>0</v>
      </c>
      <c r="C72" s="75">
        <v>0</v>
      </c>
      <c r="D72" s="75">
        <v>0</v>
      </c>
      <c r="E72" s="75">
        <f t="shared" si="17"/>
        <v>0</v>
      </c>
      <c r="F72" s="75">
        <f t="shared" si="18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4.25">
      <c r="A73" s="74" t="s">
        <v>79</v>
      </c>
      <c r="B73" s="75">
        <f>VLOOKUP(A73,'Overview Budget'!A:M,4,FALSE)</f>
        <v>0</v>
      </c>
      <c r="C73" s="75">
        <v>0</v>
      </c>
      <c r="D73" s="75">
        <v>0</v>
      </c>
      <c r="E73" s="75">
        <f t="shared" si="17"/>
        <v>0</v>
      </c>
      <c r="F73" s="75">
        <f t="shared" si="18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4.25">
      <c r="A74" s="74" t="s">
        <v>80</v>
      </c>
      <c r="B74" s="75">
        <f>VLOOKUP(A74,'Overview Budget'!A:M,4,FALSE)</f>
        <v>0</v>
      </c>
      <c r="C74" s="75">
        <v>0</v>
      </c>
      <c r="D74" s="75">
        <v>0</v>
      </c>
      <c r="E74" s="75">
        <f t="shared" si="17"/>
        <v>0</v>
      </c>
      <c r="F74" s="75">
        <f t="shared" si="18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 thickBot="1">
      <c r="A75" s="74" t="s">
        <v>81</v>
      </c>
      <c r="B75" s="75">
        <f>VLOOKUP(A75,'Overview Budget'!A:M,4,FALSE)</f>
        <v>0</v>
      </c>
      <c r="C75" s="75">
        <v>0</v>
      </c>
      <c r="D75" s="75">
        <v>0</v>
      </c>
      <c r="E75" s="75">
        <f t="shared" si="17"/>
        <v>0</v>
      </c>
      <c r="F75" s="75">
        <f t="shared" si="18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 thickTop="1">
      <c r="A76" s="87" t="str">
        <f>"Total "&amp;A70</f>
        <v>Total EDUCATION</v>
      </c>
      <c r="B76" s="88">
        <f>SUM(B71:B75)</f>
        <v>0</v>
      </c>
      <c r="C76" s="88"/>
      <c r="D76" s="88"/>
      <c r="E76" s="88"/>
      <c r="F76" s="8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4.25">
      <c r="A77" s="73"/>
      <c r="B77" s="24"/>
      <c r="C77" s="24"/>
      <c r="D77" s="24"/>
      <c r="E77" s="24"/>
      <c r="F77" s="2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4.25">
      <c r="A78" s="121" t="s">
        <v>82</v>
      </c>
      <c r="B78" s="106"/>
      <c r="C78" s="106"/>
      <c r="D78" s="106"/>
      <c r="E78" s="106"/>
      <c r="F78" s="10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4.25">
      <c r="A79" s="74" t="s">
        <v>84</v>
      </c>
      <c r="B79" s="75">
        <f>VLOOKUP(A79,'Overview Budget'!A:N,4,FALSE)</f>
        <v>0</v>
      </c>
      <c r="C79" s="75">
        <v>0</v>
      </c>
      <c r="D79" s="75">
        <v>0</v>
      </c>
      <c r="E79" s="75">
        <f t="shared" ref="E79:E82" si="19">SUM(C79:D79)</f>
        <v>0</v>
      </c>
      <c r="F79" s="75">
        <f t="shared" ref="F79:F82" si="20">B79-E79</f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4.25">
      <c r="A80" s="74" t="s">
        <v>85</v>
      </c>
      <c r="B80" s="75">
        <f>VLOOKUP(A80,'Overview Budget'!A:N,4,FALSE)</f>
        <v>0</v>
      </c>
      <c r="C80" s="75">
        <v>0</v>
      </c>
      <c r="D80" s="75">
        <v>0</v>
      </c>
      <c r="E80" s="75">
        <f t="shared" si="19"/>
        <v>0</v>
      </c>
      <c r="F80" s="75">
        <f t="shared" si="2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4.25">
      <c r="A81" s="74" t="s">
        <v>86</v>
      </c>
      <c r="B81" s="75">
        <f>VLOOKUP(A81,'Overview Budget'!A:N,4,FALSE)</f>
        <v>0</v>
      </c>
      <c r="C81" s="75">
        <v>0</v>
      </c>
      <c r="D81" s="75">
        <v>0</v>
      </c>
      <c r="E81" s="75">
        <f t="shared" si="19"/>
        <v>0</v>
      </c>
      <c r="F81" s="75">
        <f t="shared" si="2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" thickBot="1">
      <c r="A82" s="74" t="s">
        <v>87</v>
      </c>
      <c r="B82" s="75">
        <f>VLOOKUP(A82,'Overview Budget'!A:N,4,FALSE)</f>
        <v>0</v>
      </c>
      <c r="C82" s="75">
        <v>0</v>
      </c>
      <c r="D82" s="75">
        <v>0</v>
      </c>
      <c r="E82" s="75">
        <f t="shared" si="19"/>
        <v>0</v>
      </c>
      <c r="F82" s="75">
        <f t="shared" si="2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" thickTop="1">
      <c r="A83" s="87" t="str">
        <f>"Total "&amp;A78</f>
        <v>Total CHARITY/GIFTS</v>
      </c>
      <c r="B83" s="88">
        <f>SUM(B79:B82)</f>
        <v>0</v>
      </c>
      <c r="C83" s="88"/>
      <c r="D83" s="88"/>
      <c r="E83" s="88">
        <f>SUM(E79:E82)</f>
        <v>0</v>
      </c>
      <c r="F83" s="8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4.25">
      <c r="A84" s="73"/>
      <c r="B84" s="24"/>
      <c r="C84" s="24"/>
      <c r="D84" s="24"/>
      <c r="E84" s="24"/>
      <c r="F84" s="2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4.25">
      <c r="A85" s="121" t="s">
        <v>88</v>
      </c>
      <c r="B85" s="106"/>
      <c r="C85" s="106"/>
      <c r="D85" s="106"/>
      <c r="E85" s="106"/>
      <c r="F85" s="10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4.25">
      <c r="A86" s="74" t="s">
        <v>90</v>
      </c>
      <c r="B86" s="75">
        <f>VLOOKUP(A86,'Overview Budget'!A:N,4,FALSE)</f>
        <v>0</v>
      </c>
      <c r="C86" s="75">
        <v>0</v>
      </c>
      <c r="D86" s="75">
        <v>0</v>
      </c>
      <c r="E86" s="75">
        <f t="shared" ref="E86:E96" si="21">SUM(C86:D86)</f>
        <v>0</v>
      </c>
      <c r="F86" s="75">
        <f t="shared" ref="F86:F96" si="22">B86-E86</f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4.25">
      <c r="A87" s="74" t="s">
        <v>91</v>
      </c>
      <c r="B87" s="75">
        <f>VLOOKUP(A87,'Overview Budget'!A:N,4,FALSE)</f>
        <v>0</v>
      </c>
      <c r="C87" s="75">
        <v>0</v>
      </c>
      <c r="D87" s="75">
        <v>0</v>
      </c>
      <c r="E87" s="75">
        <f t="shared" si="21"/>
        <v>0</v>
      </c>
      <c r="F87" s="75">
        <f t="shared" si="22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4.25">
      <c r="A88" s="74" t="s">
        <v>92</v>
      </c>
      <c r="B88" s="75">
        <f>VLOOKUP(A88,'Overview Budget'!A:N,4,FALSE)</f>
        <v>0</v>
      </c>
      <c r="C88" s="75">
        <v>0</v>
      </c>
      <c r="D88" s="75">
        <v>0</v>
      </c>
      <c r="E88" s="75">
        <f t="shared" si="21"/>
        <v>0</v>
      </c>
      <c r="F88" s="75">
        <f t="shared" si="22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4.25">
      <c r="A89" s="74" t="s">
        <v>93</v>
      </c>
      <c r="B89" s="75">
        <f>VLOOKUP(A89,'Overview Budget'!A:N,4,FALSE)</f>
        <v>0</v>
      </c>
      <c r="C89" s="75">
        <v>0</v>
      </c>
      <c r="D89" s="75">
        <v>0</v>
      </c>
      <c r="E89" s="75">
        <f t="shared" si="21"/>
        <v>0</v>
      </c>
      <c r="F89" s="75">
        <f t="shared" si="22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4.25">
      <c r="A90" s="74" t="s">
        <v>94</v>
      </c>
      <c r="B90" s="75">
        <f>VLOOKUP(A90,'Overview Budget'!A:N,4,FALSE)</f>
        <v>0</v>
      </c>
      <c r="C90" s="75">
        <v>0</v>
      </c>
      <c r="D90" s="75">
        <v>0</v>
      </c>
      <c r="E90" s="75">
        <f t="shared" si="21"/>
        <v>0</v>
      </c>
      <c r="F90" s="75">
        <f t="shared" si="22"/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4.25">
      <c r="A91" s="74" t="s">
        <v>95</v>
      </c>
      <c r="B91" s="75">
        <f>VLOOKUP(A91,'Overview Budget'!A:N,4,FALSE)</f>
        <v>0</v>
      </c>
      <c r="C91" s="75">
        <v>0</v>
      </c>
      <c r="D91" s="75">
        <v>0</v>
      </c>
      <c r="E91" s="75">
        <f t="shared" si="21"/>
        <v>0</v>
      </c>
      <c r="F91" s="75">
        <f t="shared" si="22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4.25">
      <c r="A92" s="74" t="s">
        <v>96</v>
      </c>
      <c r="B92" s="75">
        <f>VLOOKUP(A92,'Overview Budget'!A:N,4,FALSE)</f>
        <v>0</v>
      </c>
      <c r="C92" s="75">
        <v>0</v>
      </c>
      <c r="D92" s="75">
        <v>0</v>
      </c>
      <c r="E92" s="75">
        <f t="shared" si="21"/>
        <v>0</v>
      </c>
      <c r="F92" s="75">
        <f t="shared" si="22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4.25">
      <c r="A93" s="74" t="s">
        <v>97</v>
      </c>
      <c r="B93" s="75">
        <f>VLOOKUP(A93,'Overview Budget'!A:N,4,FALSE)</f>
        <v>0</v>
      </c>
      <c r="C93" s="75">
        <v>0</v>
      </c>
      <c r="D93" s="75">
        <v>0</v>
      </c>
      <c r="E93" s="75">
        <f t="shared" si="21"/>
        <v>0</v>
      </c>
      <c r="F93" s="75">
        <f t="shared" si="22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4.25">
      <c r="A94" s="74" t="s">
        <v>98</v>
      </c>
      <c r="B94" s="75">
        <f>VLOOKUP(A94,'Overview Budget'!A:N,4,FALSE)</f>
        <v>0</v>
      </c>
      <c r="C94" s="75">
        <v>0</v>
      </c>
      <c r="D94" s="75">
        <v>0</v>
      </c>
      <c r="E94" s="75">
        <f t="shared" si="21"/>
        <v>0</v>
      </c>
      <c r="F94" s="75">
        <f t="shared" si="22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4.25">
      <c r="A95" s="74" t="s">
        <v>99</v>
      </c>
      <c r="B95" s="75">
        <f>VLOOKUP(A95,'Overview Budget'!A:N,4,FALSE)</f>
        <v>0</v>
      </c>
      <c r="C95" s="75">
        <v>0</v>
      </c>
      <c r="D95" s="75">
        <v>0</v>
      </c>
      <c r="E95" s="75">
        <f t="shared" si="21"/>
        <v>0</v>
      </c>
      <c r="F95" s="75">
        <f t="shared" si="22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" thickBot="1">
      <c r="A96" s="74" t="s">
        <v>100</v>
      </c>
      <c r="B96" s="75">
        <f>VLOOKUP(A96,'Overview Budget'!A:N,4,FALSE)</f>
        <v>0</v>
      </c>
      <c r="C96" s="75">
        <v>0</v>
      </c>
      <c r="D96" s="75">
        <v>0</v>
      </c>
      <c r="E96" s="75">
        <f t="shared" si="21"/>
        <v>0</v>
      </c>
      <c r="F96" s="75">
        <f t="shared" si="22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" thickTop="1">
      <c r="A97" s="87" t="str">
        <f>"Total "&amp;A85</f>
        <v>Total SAVINGS</v>
      </c>
      <c r="B97" s="88">
        <f>SUM(B86:B96)</f>
        <v>0</v>
      </c>
      <c r="C97" s="88"/>
      <c r="D97" s="88"/>
      <c r="E97" s="88">
        <f>SUM(E86:E96)</f>
        <v>0</v>
      </c>
      <c r="F97" s="88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4.25">
      <c r="A98" s="73"/>
      <c r="B98" s="24"/>
      <c r="C98" s="24"/>
      <c r="D98" s="24"/>
      <c r="E98" s="24"/>
      <c r="F98" s="2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4.25">
      <c r="A99" s="105" t="s">
        <v>101</v>
      </c>
      <c r="B99" s="106"/>
      <c r="C99" s="108"/>
      <c r="D99" s="108"/>
      <c r="E99" s="107"/>
      <c r="F99" s="108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4.25">
      <c r="A100" s="90" t="s">
        <v>102</v>
      </c>
      <c r="B100" s="92">
        <f>VLOOKUP(A100,'Overview Budget'!A:N,4,FALSE)</f>
        <v>0</v>
      </c>
      <c r="C100" s="97">
        <v>0</v>
      </c>
      <c r="D100" s="98">
        <v>0</v>
      </c>
      <c r="E100" s="94">
        <f t="shared" ref="E100:E102" si="23">SUM(C100:D100)</f>
        <v>0</v>
      </c>
      <c r="F100" s="99">
        <f t="shared" ref="F100:F102" si="24">B100-E100</f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4.25">
      <c r="A101" s="76" t="s">
        <v>103</v>
      </c>
      <c r="B101" s="92">
        <f>VLOOKUP(A101,'Overview Budget'!A:N,4,FALSE)+B95</f>
        <v>0</v>
      </c>
      <c r="C101" s="97">
        <v>0</v>
      </c>
      <c r="D101" s="98">
        <v>0</v>
      </c>
      <c r="E101" s="98">
        <f t="shared" si="23"/>
        <v>0</v>
      </c>
      <c r="F101" s="99">
        <f t="shared" si="24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" thickBot="1">
      <c r="A102" s="120" t="s">
        <v>104</v>
      </c>
      <c r="B102" s="75">
        <f>VLOOKUP(A102,'Overview Budget'!A:N,4,FALSE)+B96</f>
        <v>0</v>
      </c>
      <c r="C102" s="100">
        <v>0</v>
      </c>
      <c r="D102" s="101">
        <v>0</v>
      </c>
      <c r="E102" s="109">
        <f t="shared" si="23"/>
        <v>0</v>
      </c>
      <c r="F102" s="110">
        <f t="shared" si="24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" thickTop="1">
      <c r="A103" s="87" t="str">
        <f>"Total "&amp;A99</f>
        <v>Total ENTERTAINMENT</v>
      </c>
      <c r="B103" s="88">
        <f>SUM(B100:B102)</f>
        <v>0</v>
      </c>
      <c r="C103" s="88"/>
      <c r="D103" s="88"/>
      <c r="E103" s="88">
        <f>SUM(E100:E102)</f>
        <v>0</v>
      </c>
      <c r="F103" s="88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19" t="s">
        <v>104</v>
      </c>
      <c r="B104" s="9">
        <f>VLOOKUP(A104,'Overview Budget'!A:N,9,FALSE)+B98</f>
        <v>0</v>
      </c>
      <c r="C104" s="20">
        <v>0</v>
      </c>
      <c r="D104" s="10">
        <v>0</v>
      </c>
      <c r="E104" s="3">
        <f t="shared" ref="E102:E104" si="25">SUM(C104:D104)</f>
        <v>0</v>
      </c>
      <c r="F104" s="4">
        <f t="shared" ref="F102:F104" si="26">B104-E104</f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>
      <c r="A105" s="5" t="str">
        <f>"Total "&amp;A101</f>
        <v xml:space="preserve">Total Guy's Discretionary </v>
      </c>
      <c r="B105" s="6">
        <f>SUM(B102:B104)</f>
        <v>0</v>
      </c>
      <c r="C105" s="8"/>
      <c r="D105" s="8"/>
      <c r="E105" s="6">
        <f>SUM(E102:E104)</f>
        <v>0</v>
      </c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38.25">
      <c r="A107" s="12" t="s">
        <v>111</v>
      </c>
      <c r="B107" s="13" t="s">
        <v>112</v>
      </c>
      <c r="C107" s="13" t="s">
        <v>113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>
      <c r="A108" s="14"/>
      <c r="B108" s="14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14"/>
      <c r="B109" s="14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>
      <c r="A110" s="14"/>
      <c r="B110" s="14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>
      <c r="A111" s="14"/>
      <c r="B111" s="14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>
      <c r="A112" s="14"/>
      <c r="B112" s="14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>
      <c r="A113" s="14"/>
      <c r="B113" s="14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25.5">
      <c r="A114" s="13" t="s">
        <v>114</v>
      </c>
      <c r="B114" s="13" t="s">
        <v>112</v>
      </c>
      <c r="C114" s="13" t="s">
        <v>115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>
      <c r="A115" s="15"/>
      <c r="B115" s="1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>
      <c r="A116" s="15"/>
      <c r="B116" s="1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>
      <c r="A117" s="15"/>
      <c r="B117" s="1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>
      <c r="A118" s="15"/>
      <c r="B118" s="1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>
      <c r="A119" s="15"/>
      <c r="B119" s="1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>
      <c r="A120" s="15"/>
      <c r="B120" s="1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>
      <c r="A121" s="15"/>
      <c r="B121" s="1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>
      <c r="A122" s="15"/>
      <c r="B122" s="1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>
      <c r="A123" s="17"/>
      <c r="B123" s="1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>
      <c r="A124" s="2"/>
      <c r="B124" s="1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>
      <c r="A125" s="2"/>
      <c r="B125" s="1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>
      <c r="A126" s="2"/>
      <c r="B126" s="1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>
      <c r="A127" s="2"/>
      <c r="B127" s="1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>
      <c r="A128" s="2"/>
      <c r="B128" s="1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>
      <c r="A129" s="2"/>
      <c r="B129" s="1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>
      <c r="A130" s="2"/>
      <c r="B130" s="1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>
      <c r="A131" s="2"/>
      <c r="B131" s="1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>
      <c r="A132" s="2"/>
      <c r="B132" s="1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>
      <c r="A133" s="2"/>
      <c r="B133" s="1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>
      <c r="A134" s="2"/>
      <c r="B134" s="1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</sheetData>
  <conditionalFormatting sqref="F104">
    <cfRule type="cellIs" dxfId="98" priority="7" operator="greaterThan">
      <formula>0</formula>
    </cfRule>
  </conditionalFormatting>
  <conditionalFormatting sqref="F104">
    <cfRule type="cellIs" dxfId="91" priority="14" operator="lessThan">
      <formula>0</formula>
    </cfRule>
  </conditionalFormatting>
  <conditionalFormatting sqref="F104">
    <cfRule type="cellIs" dxfId="84" priority="21" operator="equal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Overview Budget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  <vt:lpstr>valuevx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</dc:creator>
  <cp:lastModifiedBy>GLOBAL</cp:lastModifiedBy>
  <cp:lastPrinted>2022-10-18T23:40:02Z</cp:lastPrinted>
  <dcterms:created xsi:type="dcterms:W3CDTF">2022-10-18T23:41:12Z</dcterms:created>
  <dcterms:modified xsi:type="dcterms:W3CDTF">2022-10-18T23:41:13Z</dcterms:modified>
</cp:coreProperties>
</file>